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Override PartName="/xl/embeddings/oleObject3.bin" ContentType="application/vnd.openxmlformats-officedocument.oleObject"/>
  <Override PartName="/xl/ctrlProps/ctrlProp17.xml" ContentType="application/vnd.ms-excel.controlproperties+xml"/>
  <Override PartName="/xl/ctrlProps/ctrlProp18.xml" ContentType="application/vnd.ms-excel.contro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9.xml" ContentType="application/vnd.ms-excel.controlproperties+xml"/>
  <Override PartName="/xl/ctrlProps/ctrlProp16.xml" ContentType="application/vnd.ms-excel.controlproperties+xml"/>
  <Override PartName="/xl/ctrlProps/ctrlProp15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trlProps/ctrlProp14.xml" ContentType="application/vnd.ms-excel.controlproperties+xml"/>
  <Override PartName="/xl/ctrlProps/ctrlProp8.xml" ContentType="application/vnd.ms-excel.controlproperties+xml"/>
  <Override PartName="/xl/ctrlProps/ctrlProp13.xml" ContentType="application/vnd.ms-excel.controlproperties+xml"/>
  <Override PartName="/xl/ctrlProps/ctrlProp7.xml" ContentType="application/vnd.ms-excel.control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12.xml" ContentType="application/vnd.ms-excel.controlproperties+xml"/>
  <Override PartName="/xl/ctrlProps/ctrlProp11.xml" ContentType="application/vnd.ms-excel.controlproperties+xml"/>
  <Override PartName="/xl/ctrlProps/ctrlProp6.xml" ContentType="application/vnd.ms-excel.controlproperties+xml"/>
  <Override PartName="/xl/ctrlProps/ctrlProp5.xml" ContentType="application/vnd.ms-excel.controlproperties+xml"/>
  <Override PartName="/xl/sharedStrings.xml" ContentType="application/vnd.openxmlformats-officedocument.spreadsheetml.sharedString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10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9585" yWindow="-15" windowWidth="9630" windowHeight="11760" tabRatio="858"/>
  </bookViews>
  <sheets>
    <sheet name="Formulário de Solicitação" sheetId="23" r:id="rId1"/>
    <sheet name="Intervalos" sheetId="2" state="hidden" r:id="rId2"/>
    <sheet name="Arquivos - Prestação de Contas" sheetId="24" r:id="rId3"/>
    <sheet name="Valores das Diárias" sheetId="25" r:id="rId4"/>
  </sheets>
  <definedNames>
    <definedName name="Alineas">Intervalos!$G$2:$G$64</definedName>
    <definedName name="_xlnm.Print_Area" localSheetId="0">'Formulário de Solicitação'!$B$2:$AY$61</definedName>
    <definedName name="Atividades">Intervalos!$E$2:$E$14</definedName>
    <definedName name="Cidades">Intervalos!$K$2:$K$28</definedName>
    <definedName name="ListaGasto">Intervalos!$Y$2:$Y$16</definedName>
    <definedName name="Países">Intervalos!$AB$3:$AB$196</definedName>
    <definedName name="PPG">Intervalos!$C$2:$C$13</definedName>
    <definedName name="TabelaDiariasInternacionais">Intervalos!$S$3:$W$195</definedName>
    <definedName name="TabelaDiariasNacionais">Intervalos!$M$3:$Q$30</definedName>
    <definedName name="TabelaIndice">Intervalos!$Y$2:$Z$16</definedName>
    <definedName name="TipoSolicitacao">Intervalos!$A$2:$A$21</definedName>
    <definedName name="Verba">Intervalos!$I$2:$I$5</definedName>
  </definedNames>
  <calcPr calcId="125725"/>
</workbook>
</file>

<file path=xl/calcChain.xml><?xml version="1.0" encoding="utf-8"?>
<calcChain xmlns="http://schemas.openxmlformats.org/spreadsheetml/2006/main">
  <c r="AS32" i="23"/>
  <c r="AS31"/>
  <c r="AS30"/>
  <c r="AS29"/>
  <c r="AS28"/>
  <c r="AS27"/>
  <c r="BF50"/>
  <c r="BF48"/>
  <c r="BF35"/>
  <c r="BF34"/>
  <c r="BF33"/>
  <c r="BF31"/>
  <c r="BF29"/>
  <c r="BF28"/>
  <c r="BF27"/>
  <c r="BF49"/>
  <c r="BF30"/>
  <c r="U191" i="2"/>
  <c r="U174"/>
  <c r="U173"/>
  <c r="U171"/>
  <c r="U167"/>
  <c r="U164"/>
  <c r="U151"/>
  <c r="U145"/>
  <c r="U143"/>
  <c r="U135"/>
  <c r="U134"/>
  <c r="U132"/>
  <c r="U124"/>
  <c r="U122"/>
  <c r="U107"/>
  <c r="U105"/>
  <c r="U98"/>
  <c r="U95"/>
  <c r="U93"/>
  <c r="U92"/>
  <c r="U91"/>
  <c r="U90"/>
  <c r="U82"/>
  <c r="U74"/>
  <c r="U73"/>
  <c r="U68"/>
  <c r="U67"/>
  <c r="U62"/>
  <c r="U61"/>
  <c r="U52"/>
  <c r="U50"/>
  <c r="U47"/>
  <c r="U38"/>
  <c r="U22"/>
  <c r="U19"/>
  <c r="U15"/>
  <c r="U8"/>
  <c r="U6"/>
  <c r="U194"/>
  <c r="U188"/>
  <c r="U187"/>
  <c r="U182"/>
  <c r="U178"/>
  <c r="U163"/>
  <c r="U161"/>
  <c r="U160"/>
  <c r="U159"/>
  <c r="U156"/>
  <c r="U152"/>
  <c r="U147"/>
  <c r="U118"/>
  <c r="U117"/>
  <c r="U116"/>
  <c r="U114"/>
  <c r="U113"/>
  <c r="U106"/>
  <c r="U103"/>
  <c r="U101"/>
  <c r="U96"/>
  <c r="U94"/>
  <c r="U75"/>
  <c r="U69"/>
  <c r="U65"/>
  <c r="U57"/>
  <c r="U53"/>
  <c r="U51"/>
  <c r="U48"/>
  <c r="U46"/>
  <c r="U43"/>
  <c r="U36"/>
  <c r="U29"/>
  <c r="U28"/>
  <c r="U27"/>
  <c r="U20"/>
  <c r="U17"/>
  <c r="U16"/>
  <c r="U10"/>
  <c r="U9"/>
  <c r="U192"/>
  <c r="U190"/>
  <c r="U189"/>
  <c r="U179"/>
  <c r="U172"/>
  <c r="U165"/>
  <c r="U162"/>
  <c r="U155"/>
  <c r="U154"/>
  <c r="U149"/>
  <c r="U148"/>
  <c r="U144"/>
  <c r="U142"/>
  <c r="U141"/>
  <c r="U139"/>
  <c r="U138"/>
  <c r="U136"/>
  <c r="U133"/>
  <c r="U131"/>
  <c r="U130"/>
  <c r="U121"/>
  <c r="U120"/>
  <c r="U119"/>
  <c r="U111"/>
  <c r="U109"/>
  <c r="U108"/>
  <c r="U104"/>
  <c r="U100"/>
  <c r="U97"/>
  <c r="U86"/>
  <c r="U85"/>
  <c r="U84"/>
  <c r="U83"/>
  <c r="U80"/>
  <c r="U79"/>
  <c r="U72"/>
  <c r="U71"/>
  <c r="U64"/>
  <c r="U63"/>
  <c r="U59"/>
  <c r="U55"/>
  <c r="U54"/>
  <c r="U44"/>
  <c r="U42"/>
  <c r="U41"/>
  <c r="U39"/>
  <c r="U37"/>
  <c r="U35"/>
  <c r="U34"/>
  <c r="U33"/>
  <c r="U31"/>
  <c r="U26"/>
  <c r="U23"/>
  <c r="U14"/>
  <c r="U12"/>
  <c r="U11"/>
  <c r="U7"/>
  <c r="U5"/>
  <c r="U4"/>
  <c r="U195"/>
  <c r="U193"/>
  <c r="U186"/>
  <c r="U185"/>
  <c r="U184"/>
  <c r="U183"/>
  <c r="U181"/>
  <c r="U180"/>
  <c r="U177"/>
  <c r="U176"/>
  <c r="U175"/>
  <c r="U170"/>
  <c r="U169"/>
  <c r="U168"/>
  <c r="U166"/>
  <c r="U158"/>
  <c r="U157"/>
  <c r="U153"/>
  <c r="U150"/>
  <c r="U146"/>
  <c r="U140"/>
  <c r="U137"/>
  <c r="U129"/>
  <c r="U128"/>
  <c r="U127"/>
  <c r="U126"/>
  <c r="U125"/>
  <c r="U123"/>
  <c r="U115"/>
  <c r="U112"/>
  <c r="U110"/>
  <c r="U102"/>
  <c r="U99"/>
  <c r="U89"/>
  <c r="U88"/>
  <c r="U87"/>
  <c r="U81"/>
  <c r="U78"/>
  <c r="U77"/>
  <c r="U76"/>
  <c r="U70"/>
  <c r="U66"/>
  <c r="U60"/>
  <c r="U58"/>
  <c r="U56"/>
  <c r="U49"/>
  <c r="U45"/>
  <c r="U40"/>
  <c r="U32"/>
  <c r="U30"/>
  <c r="U25"/>
  <c r="U24"/>
  <c r="U21"/>
  <c r="U18"/>
  <c r="U13"/>
  <c r="U3"/>
  <c r="AS33" i="23" l="1"/>
  <c r="BF36"/>
  <c r="BF32"/>
  <c r="BF47"/>
  <c r="BE32"/>
  <c r="BE31"/>
  <c r="BE30"/>
  <c r="BE29"/>
  <c r="BE28"/>
  <c r="BE27"/>
  <c r="BB32"/>
  <c r="BB31"/>
  <c r="BB30"/>
  <c r="BB29"/>
  <c r="BB28"/>
  <c r="BB27"/>
  <c r="BA32"/>
  <c r="BD32" s="1"/>
  <c r="BA31"/>
  <c r="BD31" s="1"/>
  <c r="BA30"/>
  <c r="BD30" s="1"/>
  <c r="BA29"/>
  <c r="BD29" s="1"/>
  <c r="BA28"/>
  <c r="BD28" s="1"/>
  <c r="BA27"/>
  <c r="BD27" s="1"/>
  <c r="BC29" l="1"/>
  <c r="BC28"/>
  <c r="BC30"/>
  <c r="BC27"/>
  <c r="BC31"/>
  <c r="BC32"/>
  <c r="O14" i="2" l="1"/>
  <c r="O30"/>
  <c r="O29"/>
  <c r="O28"/>
  <c r="O27"/>
  <c r="O26"/>
  <c r="O25"/>
  <c r="O24"/>
  <c r="O23"/>
  <c r="O22"/>
  <c r="O21"/>
  <c r="O20"/>
  <c r="O19"/>
  <c r="O18"/>
  <c r="O17"/>
  <c r="O16"/>
  <c r="O15"/>
  <c r="O13"/>
  <c r="O12"/>
  <c r="O11"/>
  <c r="O10"/>
  <c r="O9"/>
  <c r="O8"/>
  <c r="O7"/>
  <c r="O6"/>
  <c r="O5"/>
  <c r="O4"/>
  <c r="O3"/>
</calcChain>
</file>

<file path=xl/sharedStrings.xml><?xml version="1.0" encoding="utf-8"?>
<sst xmlns="http://schemas.openxmlformats.org/spreadsheetml/2006/main" count="659" uniqueCount="419">
  <si>
    <t>Auxílio Estudante - Mestrando(a)</t>
  </si>
  <si>
    <t>Auxílio Estudante - Doutorando(a)</t>
  </si>
  <si>
    <t>Auxílio Estudante - Pós-Doutorando(a)</t>
  </si>
  <si>
    <t>Auxílio Diário - Mestrando(a)</t>
  </si>
  <si>
    <t>Auxílio Diário - Doutorando(a)</t>
  </si>
  <si>
    <t>Auxílio Diário - Pós-Doutorando(a)</t>
  </si>
  <si>
    <t>Auxílio Diário - Prof.(a) USP</t>
  </si>
  <si>
    <t>Auxílio Diário - Prof.(a) USP - Sênior (aposentado(a))</t>
  </si>
  <si>
    <t>Compras/Serviços - Pessoa Jurídica</t>
  </si>
  <si>
    <t>Compras/Serviços - Pessoa Física</t>
  </si>
  <si>
    <t>Diárias - Prof.(a) USP</t>
  </si>
  <si>
    <t>Modelagem de Sistemas Complexos</t>
  </si>
  <si>
    <t>Têxtil e Moda</t>
  </si>
  <si>
    <t>Sistemas de Informação</t>
  </si>
  <si>
    <t>Estudos Culturais</t>
  </si>
  <si>
    <t>Mudança Social e Participação Política</t>
  </si>
  <si>
    <t>Sustentabilidade</t>
  </si>
  <si>
    <t>Gestão de Políticas Públicas</t>
  </si>
  <si>
    <t>Turismo</t>
  </si>
  <si>
    <t>Ciências da Atividade Física</t>
  </si>
  <si>
    <t>(selecionar)</t>
  </si>
  <si>
    <t>Nº USP:</t>
  </si>
  <si>
    <t>Telefones:</t>
  </si>
  <si>
    <t>RG:</t>
  </si>
  <si>
    <t>Nome:</t>
  </si>
  <si>
    <t>Auxílio Diário</t>
  </si>
  <si>
    <t>Auxílio Diário Nacional</t>
  </si>
  <si>
    <t>Auxílio Diário Internacional</t>
  </si>
  <si>
    <t>Verba</t>
  </si>
  <si>
    <t>Proap</t>
  </si>
  <si>
    <t>Pnpd</t>
  </si>
  <si>
    <t>Brasília</t>
  </si>
  <si>
    <t>Manaus</t>
  </si>
  <si>
    <t>Rio de Janeiro</t>
  </si>
  <si>
    <t>Belo Horizonte</t>
  </si>
  <si>
    <t>Fortaleza</t>
  </si>
  <si>
    <t>Porto Alegre</t>
  </si>
  <si>
    <t>Recife</t>
  </si>
  <si>
    <t>Salvador</t>
  </si>
  <si>
    <t>São Paulo</t>
  </si>
  <si>
    <t>Rio Branco</t>
  </si>
  <si>
    <t>Maceió</t>
  </si>
  <si>
    <t>Macapá</t>
  </si>
  <si>
    <t>Vitória</t>
  </si>
  <si>
    <t>Goiânia</t>
  </si>
  <si>
    <t>São Luís</t>
  </si>
  <si>
    <t>Cuiabá</t>
  </si>
  <si>
    <t>Campo Grande</t>
  </si>
  <si>
    <t>Belém</t>
  </si>
  <si>
    <t>João Pessoa</t>
  </si>
  <si>
    <t>Curitiba</t>
  </si>
  <si>
    <t>Teresina</t>
  </si>
  <si>
    <t>Natal</t>
  </si>
  <si>
    <t>Porto Velho</t>
  </si>
  <si>
    <t>Boa Vista</t>
  </si>
  <si>
    <t>Florianópolis</t>
  </si>
  <si>
    <t>Aracaju</t>
  </si>
  <si>
    <t>Palmas</t>
  </si>
  <si>
    <t>Diária Inteira</t>
  </si>
  <si>
    <t>Meia Diária</t>
  </si>
  <si>
    <t>Interior</t>
  </si>
  <si>
    <t>Adicional de Deslocamento</t>
  </si>
  <si>
    <t>Adic. Desloc.</t>
  </si>
  <si>
    <t>TipoSolicitacao</t>
  </si>
  <si>
    <t>PPG</t>
  </si>
  <si>
    <t>Atividades</t>
  </si>
  <si>
    <t>Alineas</t>
  </si>
  <si>
    <t>ListaGasto / TabelaIndice</t>
  </si>
  <si>
    <t>1 - Manutenção de equipamento</t>
  </si>
  <si>
    <t>2 - Serviços e taxas relacionados à importação</t>
  </si>
  <si>
    <t>3 - Produção, revisão, tradução, editoração, confecção e publicação de conteúdos científico-acadêmicos e de divulgação das atividades desenvolvidas no âmbito dos PPGs (Produção Cientifica)</t>
  </si>
  <si>
    <t>4 - Manutenção e funcionamento de laboratório de ensino e pesquisa</t>
  </si>
  <si>
    <t>5 - Participação de Convidados Externos em atividades cientifico-acadêmicos no pais e no exterior</t>
  </si>
  <si>
    <t>6 - Participação de professores, pesquisadores e alunos em atividades e eventos científico-acadêmicos no país e no exterior</t>
  </si>
  <si>
    <t>7 - Participação de professores, pesquisadores e alunos em atividades de intercâmbio e parcerias entre PPGs e instituições formalmente associados</t>
  </si>
  <si>
    <t>8 - Participação de alunos em cursos ou disciplinas em outro PPG, desde que estejam relacionados às suas dissertações e teses</t>
  </si>
  <si>
    <t>9 - Aquisição e manutenção de tecnologias em informática e da informação caracterizadas como custeio, conforme disposto no artigo 6º</t>
  </si>
  <si>
    <t>10 - Apoio à realização de eventos científico-acadêmicos no país (programados pela Instituição)</t>
  </si>
  <si>
    <t>11 - Participação em cursos e treinamentos em técnicas de laboratório e utilização de equipamentos</t>
  </si>
  <si>
    <t>1.1 - Peças de reposição e acessórios</t>
  </si>
  <si>
    <t>1.2 - Conservação e manutenção de bens móveis e equipamentos</t>
  </si>
  <si>
    <t>2.1 - Taxas e serviços relacionados ao câmbio</t>
  </si>
  <si>
    <t>3.1 - Revisão, tradução de artigo científico</t>
  </si>
  <si>
    <t>3.2 - Publicação de artigo científico</t>
  </si>
  <si>
    <t>3.3 - Editoração de conteúdos científico-acadêmicos</t>
  </si>
  <si>
    <t>4.1 - Exames laboratoriais</t>
  </si>
  <si>
    <t>4.2 - Alimentos para animais</t>
  </si>
  <si>
    <t>4.3 - Animais para abate, experimento e sêmen</t>
  </si>
  <si>
    <t>4.4 - Material de escritório</t>
  </si>
  <si>
    <t>4.5 - Material de laboratório</t>
  </si>
  <si>
    <t>4.6 - Material médico, hospitalar</t>
  </si>
  <si>
    <t>4.7 - Material odontológico</t>
  </si>
  <si>
    <t>4.8 - Medicamentos, material farmacológico</t>
  </si>
  <si>
    <t>4.9 - Gases e outros materiais engarrafados</t>
  </si>
  <si>
    <t>4.10 - Material Químico</t>
  </si>
  <si>
    <t>4.11 - Medicamento e material de uso veterinário</t>
  </si>
  <si>
    <t>4.12 - Material educativo e cultural</t>
  </si>
  <si>
    <t>4.13 - Material esportivo</t>
  </si>
  <si>
    <t>4.14 - Outros materiais de consumo</t>
  </si>
  <si>
    <t>4.15 - Utensílios usados em análises laboratoriais</t>
  </si>
  <si>
    <t>5.1 - Passagem aérea internacional</t>
  </si>
  <si>
    <t>5.2 - Passagem aérea nacional</t>
  </si>
  <si>
    <t>5.3 - Locação de meios de transporte</t>
  </si>
  <si>
    <t>5.4 - Ajuda de custo a colaborador eventual - visitante nacional</t>
  </si>
  <si>
    <t>5.5 - Ajuda de custo a colaborador eventual - visitante internacional</t>
  </si>
  <si>
    <t>6.1 - Passagem aérea internacional</t>
  </si>
  <si>
    <t>6.2 - Passagem aérea nacional</t>
  </si>
  <si>
    <t>6.3 - Inscrição em evento</t>
  </si>
  <si>
    <t>6.4 - Auxílio financeiro a estudante</t>
  </si>
  <si>
    <t>6.5 - Auxílio financeiro a pesquisador</t>
  </si>
  <si>
    <t>6.6 - Diária internacional</t>
  </si>
  <si>
    <t>6.7 - Diária nacional</t>
  </si>
  <si>
    <t>6.8 - Auxílio financeiro a estudante - CONTRAPARTIDA</t>
  </si>
  <si>
    <t>6.9 - Auxílio Diário a Estudante</t>
  </si>
  <si>
    <t>6.10 - Auxílio Diário a Pesquisador</t>
  </si>
  <si>
    <t>6.11 - Auxílio Diário Internacional a Docente</t>
  </si>
  <si>
    <t>6.12 - Auxílio Diário Nacional a Docente</t>
  </si>
  <si>
    <t>7.1 - Passagem aérea internacional</t>
  </si>
  <si>
    <t>7.2 - Passagem aérea nacional</t>
  </si>
  <si>
    <t>7.3 - Inscrição em evento</t>
  </si>
  <si>
    <t>7.4 - Auxílio financeiro a estudante</t>
  </si>
  <si>
    <t>7.5 - Auxílio financeiro a pesquisador</t>
  </si>
  <si>
    <t>7.6 - Diária internacional</t>
  </si>
  <si>
    <t>7.7 - Diária nacional</t>
  </si>
  <si>
    <t>7.8 - Auxílio Diário a Estudante</t>
  </si>
  <si>
    <t>7.9 - Auxílio Diário Internacional a Docente</t>
  </si>
  <si>
    <t>8.1 - Auxílio financeiro a estudante</t>
  </si>
  <si>
    <t>8.2 - Auxílio Diário a Estudante</t>
  </si>
  <si>
    <t>9.1 - Material de processamento de dados</t>
  </si>
  <si>
    <t>9.2 - Manutenção de software</t>
  </si>
  <si>
    <t>9.3 - Manutenção e conservação de equipamentos de processamento de dados</t>
  </si>
  <si>
    <t>10.1 - Hospedagem para eventos programados pela instituição</t>
  </si>
  <si>
    <t>10.2 - Locação de equipamentos diversos</t>
  </si>
  <si>
    <t>10.3 - Serviços gráficos</t>
  </si>
  <si>
    <t>10.4 - Outros serviços pessoa jurídica</t>
  </si>
  <si>
    <t>11.1 - Passagem aérea internacional</t>
  </si>
  <si>
    <t>11.2 - Auxílio financeiro a estudante</t>
  </si>
  <si>
    <t>11.3 - Passagem Aérea Nacional</t>
  </si>
  <si>
    <t>Ajuda Custo - Prof.(a) Visitante Brasileiro</t>
  </si>
  <si>
    <t>Ajuda Custo - Prof.(a) Visitante Estrangeiro</t>
  </si>
  <si>
    <t>Auxílio Diário - Prof.(a) Visitante Brasileiro</t>
  </si>
  <si>
    <t>Auxílio Diário - Prof.(a) Visitante Estrangeiro</t>
  </si>
  <si>
    <t>Afeganistão</t>
  </si>
  <si>
    <t>Benin</t>
  </si>
  <si>
    <t>Comores</t>
  </si>
  <si>
    <t>Equador</t>
  </si>
  <si>
    <t>Guiana</t>
  </si>
  <si>
    <t>Indonésia</t>
  </si>
  <si>
    <t>Malásia</t>
  </si>
  <si>
    <t>Myanmar</t>
  </si>
  <si>
    <t>Nicarágua</t>
  </si>
  <si>
    <t>Samoa</t>
  </si>
  <si>
    <t>Timor Leste</t>
  </si>
  <si>
    <t>Turcomenistão</t>
  </si>
  <si>
    <t>África do Sul</t>
  </si>
  <si>
    <t>Argentina</t>
  </si>
  <si>
    <t>Camarões</t>
  </si>
  <si>
    <t>Chipre</t>
  </si>
  <si>
    <t>Estônia</t>
  </si>
  <si>
    <t>Macedônia</t>
  </si>
  <si>
    <t>Micronésia</t>
  </si>
  <si>
    <t>Nigéria</t>
  </si>
  <si>
    <t>Guiné</t>
  </si>
  <si>
    <t>República Dominicana</t>
  </si>
  <si>
    <t>Romênia</t>
  </si>
  <si>
    <t>Senegal</t>
  </si>
  <si>
    <t>Uzbequistão</t>
  </si>
  <si>
    <t>Albânia</t>
  </si>
  <si>
    <t>Andorra</t>
  </si>
  <si>
    <t>Argélia</t>
  </si>
  <si>
    <t>Austrália</t>
  </si>
  <si>
    <t>Belize</t>
  </si>
  <si>
    <t>Burundi</t>
  </si>
  <si>
    <t>Cabo Verde</t>
  </si>
  <si>
    <t>Camboja</t>
  </si>
  <si>
    <t>Catar</t>
  </si>
  <si>
    <t>Chade</t>
  </si>
  <si>
    <t>China</t>
  </si>
  <si>
    <t>Colômbia</t>
  </si>
  <si>
    <t>Dominica</t>
  </si>
  <si>
    <t>Egito</t>
  </si>
  <si>
    <t>Eritréia</t>
  </si>
  <si>
    <t>Etiópia</t>
  </si>
  <si>
    <t>Gana</t>
  </si>
  <si>
    <t>Geórgia</t>
  </si>
  <si>
    <t>Haiti</t>
  </si>
  <si>
    <t>Hungria</t>
  </si>
  <si>
    <t>Iêmen</t>
  </si>
  <si>
    <t>Índia</t>
  </si>
  <si>
    <t>Kiribati</t>
  </si>
  <si>
    <t>Lesoto</t>
  </si>
  <si>
    <t>Líbia</t>
  </si>
  <si>
    <t>Madagascar</t>
  </si>
  <si>
    <t>Malauí</t>
  </si>
  <si>
    <t>Moçambique</t>
  </si>
  <si>
    <t>Moldávia</t>
  </si>
  <si>
    <t>Níger</t>
  </si>
  <si>
    <t>Nova Zelândia</t>
  </si>
  <si>
    <t>Palau</t>
  </si>
  <si>
    <t>Paquistão</t>
  </si>
  <si>
    <t>Peru</t>
  </si>
  <si>
    <t>Polônia</t>
  </si>
  <si>
    <t>Quênia</t>
  </si>
  <si>
    <t>República Eslovaca</t>
  </si>
  <si>
    <t>Ruanda</t>
  </si>
  <si>
    <t>São Tomé e Príncipe</t>
  </si>
  <si>
    <t>Sudão</t>
  </si>
  <si>
    <t>Tanzânia</t>
  </si>
  <si>
    <t>Uruguai</t>
  </si>
  <si>
    <t>Bósnia-Herzegóvina</t>
  </si>
  <si>
    <t>Guiné-Equatorial</t>
  </si>
  <si>
    <t>Antígua e Barbuda</t>
  </si>
  <si>
    <t>Azerbaidjão</t>
  </si>
  <si>
    <t>Brunei Darussalam</t>
  </si>
  <si>
    <t>Cingapura</t>
  </si>
  <si>
    <t>Djibuti</t>
  </si>
  <si>
    <t>Guatemala</t>
  </si>
  <si>
    <t>Libéria</t>
  </si>
  <si>
    <t>Mauritânia</t>
  </si>
  <si>
    <t>São Vicente e Granadinas</t>
  </si>
  <si>
    <t>Arábia Saudita</t>
  </si>
  <si>
    <t>Bahamas</t>
  </si>
  <si>
    <t>Bareine</t>
  </si>
  <si>
    <t>Botsuana</t>
  </si>
  <si>
    <t>Bulgária</t>
  </si>
  <si>
    <t>Canadá</t>
  </si>
  <si>
    <t>Congo</t>
  </si>
  <si>
    <t>Costa do Marfim</t>
  </si>
  <si>
    <t>Cuba</t>
  </si>
  <si>
    <t>Emirados Árabes</t>
  </si>
  <si>
    <t>Fiji</t>
  </si>
  <si>
    <t>Gabão</t>
  </si>
  <si>
    <t>Jamaica</t>
  </si>
  <si>
    <t>Jordânia</t>
  </si>
  <si>
    <t>Letônia</t>
  </si>
  <si>
    <t>Lituânia</t>
  </si>
  <si>
    <t>Mali</t>
  </si>
  <si>
    <t>Malta</t>
  </si>
  <si>
    <t>Maurício</t>
  </si>
  <si>
    <t>México</t>
  </si>
  <si>
    <t>República Tcheca</t>
  </si>
  <si>
    <t>Rússia</t>
  </si>
  <si>
    <t>Santa Lúcia</t>
  </si>
  <si>
    <t>São Cristovão e Névis</t>
  </si>
  <si>
    <t>Taiwan</t>
  </si>
  <si>
    <t>Ucrânia</t>
  </si>
  <si>
    <t>Uganda</t>
  </si>
  <si>
    <t>Alemanha</t>
  </si>
  <si>
    <t>Bélgica</t>
  </si>
  <si>
    <t>Croácia</t>
  </si>
  <si>
    <t>Granada</t>
  </si>
  <si>
    <t>Islândia</t>
  </si>
  <si>
    <t>Liechtenstein</t>
  </si>
  <si>
    <t>Montenegro</t>
  </si>
  <si>
    <t>Portugal</t>
  </si>
  <si>
    <t>Seicheles</t>
  </si>
  <si>
    <t>Suíça</t>
  </si>
  <si>
    <t>Angola</t>
  </si>
  <si>
    <t>Cazaquistão</t>
  </si>
  <si>
    <t>Dinamarca</t>
  </si>
  <si>
    <t>Finlândia</t>
  </si>
  <si>
    <t>Grécia</t>
  </si>
  <si>
    <t>Israel</t>
  </si>
  <si>
    <t>Luxemburgo</t>
  </si>
  <si>
    <t>Noruega</t>
  </si>
  <si>
    <t>Reino Unido</t>
  </si>
  <si>
    <t>Sérvia</t>
  </si>
  <si>
    <t>Áustria</t>
  </si>
  <si>
    <t>Coréia do Sul</t>
  </si>
  <si>
    <t>Espanha</t>
  </si>
  <si>
    <t>França</t>
  </si>
  <si>
    <t>Hong Kong</t>
  </si>
  <si>
    <t>Itália</t>
  </si>
  <si>
    <t>Mônaco</t>
  </si>
  <si>
    <t>Omã</t>
  </si>
  <si>
    <t>República Quirguiz</t>
  </si>
  <si>
    <t>Suazilândia</t>
  </si>
  <si>
    <t>Barbados</t>
  </si>
  <si>
    <t>Irlanda</t>
  </si>
  <si>
    <t>Japão</t>
  </si>
  <si>
    <t>Países Baixos</t>
  </si>
  <si>
    <t>Suécia</t>
  </si>
  <si>
    <t>Kuaite</t>
  </si>
  <si>
    <t>Armênia</t>
  </si>
  <si>
    <t>Bangladesh</t>
  </si>
  <si>
    <t>Belarus</t>
  </si>
  <si>
    <t>Bolívia</t>
  </si>
  <si>
    <t>Burkina-Fasso</t>
  </si>
  <si>
    <t>Butão</t>
  </si>
  <si>
    <t>Chile</t>
  </si>
  <si>
    <t>Costa Rica</t>
  </si>
  <si>
    <t>El Salvador</t>
  </si>
  <si>
    <t>Eslovênia</t>
  </si>
  <si>
    <t>Filipinas</t>
  </si>
  <si>
    <t>Gâmbia</t>
  </si>
  <si>
    <t>Guiné Bissau</t>
  </si>
  <si>
    <t>Honduras</t>
  </si>
  <si>
    <t>Irã</t>
  </si>
  <si>
    <t>Iraque</t>
  </si>
  <si>
    <t>Laos</t>
  </si>
  <si>
    <t>Líbano</t>
  </si>
  <si>
    <t>Maldivas</t>
  </si>
  <si>
    <t>Marrocos</t>
  </si>
  <si>
    <t>Mongólia</t>
  </si>
  <si>
    <t>Namíbia</t>
  </si>
  <si>
    <t>Nauru</t>
  </si>
  <si>
    <t>Nepal</t>
  </si>
  <si>
    <t>Panamá</t>
  </si>
  <si>
    <t>Paraguai</t>
  </si>
  <si>
    <t>República Togolesa</t>
  </si>
  <si>
    <t>Salomão</t>
  </si>
  <si>
    <t>Serra Leoa</t>
  </si>
  <si>
    <t>Síria</t>
  </si>
  <si>
    <t>Somália</t>
  </si>
  <si>
    <t>Suriname</t>
  </si>
  <si>
    <t>Tadjiquistão</t>
  </si>
  <si>
    <t>Tailândia</t>
  </si>
  <si>
    <t>Tonga</t>
  </si>
  <si>
    <t>Tunísia</t>
  </si>
  <si>
    <t>Turquia</t>
  </si>
  <si>
    <t>Tuvalu</t>
  </si>
  <si>
    <t>Vietnã</t>
  </si>
  <si>
    <t>TabelaDiariasNacionais</t>
  </si>
  <si>
    <t>Aux Estudante equiv Diária Inteira Internacional</t>
  </si>
  <si>
    <t>Aux Estudante equiv Meia Diária Internacional</t>
  </si>
  <si>
    <t>Aux Estudante equiv Diária Inteira Nacional</t>
  </si>
  <si>
    <t>Aux Estudante equiv Meia Diária Nacional</t>
  </si>
  <si>
    <t>Aux Estudante equiv Aux Diário Internacional</t>
  </si>
  <si>
    <t>Aux Estudante equiv Aux Diário Nacional</t>
  </si>
  <si>
    <t>Diária Inteira Internacional</t>
  </si>
  <si>
    <t>Diária Inteira Nacional</t>
  </si>
  <si>
    <t>Meia Diária Nacional</t>
  </si>
  <si>
    <t>Meia Diária Internacional</t>
  </si>
  <si>
    <t>Aj Custo equiv Diária Inteira Nacional</t>
  </si>
  <si>
    <t>Aj Custo equiv Meia Diária Nacional</t>
  </si>
  <si>
    <t>Programa de Pós-Graduação - PPG</t>
  </si>
  <si>
    <t>Data Nascimento:</t>
  </si>
  <si>
    <t>Nome do Orientador(a):</t>
  </si>
  <si>
    <t>Zimbábue</t>
  </si>
  <si>
    <t>Sri Lanka</t>
  </si>
  <si>
    <t>República Popular Democrática da Coréia</t>
  </si>
  <si>
    <t>Rep. Centro Africana</t>
  </si>
  <si>
    <t>Venezuela</t>
  </si>
  <si>
    <t>Ilhas Marshall</t>
  </si>
  <si>
    <t>Papua Nova Guiné</t>
  </si>
  <si>
    <t>Zâmbia</t>
  </si>
  <si>
    <t>República Democrática do Congo</t>
  </si>
  <si>
    <t>Trinidad e Tobago</t>
  </si>
  <si>
    <t>San Marino</t>
  </si>
  <si>
    <t>Vanuatu</t>
  </si>
  <si>
    <t>Estados Unidos da América</t>
  </si>
  <si>
    <t>Diárias - Servidor(a) (ativ. 11)</t>
  </si>
  <si>
    <t>Auxílio Diário - Servidor(a) (ativ. 11)</t>
  </si>
  <si>
    <t>Ajuda Custo - Técnico(a) Convidado(a)</t>
  </si>
  <si>
    <t>Auxílio Diário - Técnico(a) Convidado(a)</t>
  </si>
  <si>
    <t>Cidades</t>
  </si>
  <si>
    <t>Gerontologia</t>
  </si>
  <si>
    <t>Países</t>
  </si>
  <si>
    <t>TabelaDiariasInternacionais</t>
  </si>
  <si>
    <t>Brasil</t>
  </si>
  <si>
    <t>5.6 - Auxílio Diário a Colaborador Eventual (visitante nacional)</t>
  </si>
  <si>
    <t>5.7 - Auxílio Diário a Colaborador Eventual (visitante internacional)</t>
  </si>
  <si>
    <t>R$</t>
  </si>
  <si>
    <t>US$</t>
  </si>
  <si>
    <t>Auxílio Pesquisador - Prof.(a) USP - Sênior (aposentado(a))</t>
  </si>
  <si>
    <t>Material de Consumo</t>
  </si>
  <si>
    <t>Serviços de Terceiros</t>
  </si>
  <si>
    <t>Diárias</t>
  </si>
  <si>
    <t>Transporte</t>
  </si>
  <si>
    <t>Inscrição em Evento</t>
  </si>
  <si>
    <t>Taxa de Publicação</t>
  </si>
  <si>
    <t>Trabalho de Campo</t>
  </si>
  <si>
    <t>CPF:</t>
  </si>
  <si>
    <t>E-mails:</t>
  </si>
  <si>
    <t>Nº da Agência:</t>
  </si>
  <si>
    <t>Nº da Conta-Corrente:</t>
  </si>
  <si>
    <t>Quantidade</t>
  </si>
  <si>
    <t>Assinaturas (Solicitante e Orientador) e Data</t>
  </si>
  <si>
    <t>Valor Unitário (R$)</t>
  </si>
  <si>
    <t>Valor Total (R$)</t>
  </si>
  <si>
    <t>Tradução/Revisão</t>
  </si>
  <si>
    <t>Observações e Justificativas à respeito da Demanda Apresentada</t>
  </si>
  <si>
    <t>Data da Cotação:</t>
  </si>
  <si>
    <t>Cotação do Dólar:</t>
  </si>
  <si>
    <t>Usar Cotação de Venda do Dólar do BC:</t>
  </si>
  <si>
    <t>Nome do Evento:</t>
  </si>
  <si>
    <t>Banco (Nome e Nº):</t>
  </si>
  <si>
    <t>Dados do Pesquisador Solicitante (Aluno ou Docente)</t>
  </si>
  <si>
    <t>JUNTO COM ESTE FORMULÁRIO, DEVERÁ SER APRESENTADO TAMBÉM:</t>
  </si>
  <si>
    <t>Valor Total Solicitado (R$)</t>
  </si>
  <si>
    <t>Tipos das Demandas/Aquisições Solicitadas</t>
  </si>
  <si>
    <t>https://www.bcb.gov.br/conversao</t>
  </si>
  <si>
    <r>
      <rPr>
        <b/>
        <sz val="13"/>
        <color theme="1"/>
        <rFont val="Symbol"/>
        <family val="1"/>
        <charset val="2"/>
      </rPr>
      <t>·</t>
    </r>
    <r>
      <rPr>
        <b/>
        <sz val="13"/>
        <color theme="1"/>
        <rFont val="Calibri"/>
        <family val="2"/>
        <scheme val="minor"/>
      </rPr>
      <t xml:space="preserve"> Orçamentos das Despesas Indicadas, inclusive Passagens, qdo for o caso</t>
    </r>
  </si>
  <si>
    <r>
      <rPr>
        <b/>
        <sz val="13"/>
        <color theme="1"/>
        <rFont val="Symbol"/>
        <family val="1"/>
        <charset val="2"/>
      </rPr>
      <t>·</t>
    </r>
    <r>
      <rPr>
        <b/>
        <sz val="12.1"/>
        <color theme="1"/>
        <rFont val="Calibri"/>
        <family val="2"/>
      </rPr>
      <t xml:space="preserve"> </t>
    </r>
    <r>
      <rPr>
        <b/>
        <sz val="13"/>
        <color theme="1"/>
        <rFont val="Calibri"/>
        <family val="2"/>
        <scheme val="minor"/>
      </rPr>
      <t>Print da Cotação do BC usada na conversão para o Real, qdo for o caso</t>
    </r>
  </si>
  <si>
    <r>
      <rPr>
        <b/>
        <sz val="13"/>
        <rFont val="Symbol"/>
        <family val="1"/>
        <charset val="2"/>
      </rPr>
      <t>·</t>
    </r>
    <r>
      <rPr>
        <b/>
        <sz val="13"/>
        <rFont val="Calibri"/>
        <family val="2"/>
        <scheme val="minor"/>
      </rPr>
      <t xml:space="preserve"> Todo Documento adicional que o Solicitante julgue pertinente incluir</t>
    </r>
  </si>
  <si>
    <r>
      <rPr>
        <b/>
        <sz val="13"/>
        <rFont val="Symbol"/>
        <family val="1"/>
        <charset val="2"/>
      </rPr>
      <t>·</t>
    </r>
    <r>
      <rPr>
        <b/>
        <sz val="13"/>
        <rFont val="Calibri"/>
        <family val="2"/>
        <scheme val="minor"/>
      </rPr>
      <t xml:space="preserve"> Todo Documento previsto para a Prestação de Contas, e já disponível</t>
    </r>
  </si>
  <si>
    <t>Usar apenas valores em Reais (R$) nas Despesas acima</t>
  </si>
  <si>
    <t>Descreva, se for outro Tipo de Solicitação:</t>
  </si>
  <si>
    <t>Ao encaminhar este formulário, declaro estar ciente que, como discente ou docente beneficiário de uma passagem aérea adquirida pela universidade ou</t>
  </si>
  <si>
    <t>outros tipos de recursos recebidos em formato adiantado, sou responsável pelo ressarcimento integral do valor caso eu não realize a viagem, exceto por</t>
  </si>
  <si>
    <t>caso fortuito ou força maior, e que, havendo recusa em ressarcir, o caso será encaminhado à Procuradoria Judicial Cível, de acordo com Parecer emitido</t>
  </si>
  <si>
    <t>pela Procuradoria Geral da USP. Estou ciente que a não obtenção prévia de visto que viabilize a viagem não se enquadra em caso fortuito ou força maior.</t>
  </si>
  <si>
    <t>Estou ciente que, para despesas na modalidade reembolso associada a viagem, caso eu não a realize, não estarei apto ao reembolso das despesas feitas.</t>
  </si>
  <si>
    <t>do Coordenador do PPG</t>
  </si>
  <si>
    <t>"Nome/Assinatura/Data"</t>
  </si>
  <si>
    <t>Indicar se o Pgto será feito via</t>
  </si>
  <si>
    <t>Evento Presencial ou Online:</t>
  </si>
  <si>
    <t>Data Inicial e Final do Evento:</t>
  </si>
  <si>
    <t>OS  DADOS  ABAIXO  DEVEM  SER  PREENCHIDOS  PELO  COORDENADOR  DO  PPG  APÓS  AVALIAR  A  DEMANDA  NA  CCP</t>
  </si>
  <si>
    <t>"Cidade, Estado e País" do Evento:</t>
  </si>
  <si>
    <t>Passaporte (se houver):</t>
  </si>
  <si>
    <r>
      <rPr>
        <b/>
        <sz val="12"/>
        <color theme="1"/>
        <rFont val="Calibri"/>
        <family val="2"/>
        <scheme val="minor"/>
      </rPr>
      <t>Descrição das Despesas</t>
    </r>
    <r>
      <rPr>
        <b/>
        <sz val="11"/>
        <color theme="1"/>
        <rFont val="Calibri"/>
        <family val="2"/>
        <scheme val="minor"/>
      </rPr>
      <t xml:space="preserve"> (</t>
    </r>
    <r>
      <rPr>
        <b/>
        <sz val="14"/>
        <color rgb="FFFF0000"/>
        <rFont val="Calibri"/>
        <family val="2"/>
        <scheme val="minor"/>
      </rPr>
      <t>indique valores em Reais nas colunas seguintes</t>
    </r>
    <r>
      <rPr>
        <b/>
        <sz val="11"/>
        <color theme="1"/>
        <rFont val="Calibri"/>
        <family val="2"/>
        <scheme val="minor"/>
      </rPr>
      <t>)</t>
    </r>
  </si>
  <si>
    <t>Reembolso ou Adiantamento</t>
  </si>
  <si>
    <t>FORMULÁRIO DE SOLICITAÇÃO/PEDIDO DE VERBA PROAP/PDPG  CAPES (EAIP V01)</t>
  </si>
  <si>
    <t>Informações sobre Participação em Evento (qdo for o caso)</t>
  </si>
  <si>
    <t>Confirmar Valores Aprovados</t>
  </si>
  <si>
    <t>e se usará Verba PROAP ou PDPG (???)</t>
  </si>
  <si>
    <t>http://www5.each.usp.br/capes-proap-auxpe-eaip/</t>
  </si>
  <si>
    <t>Este Arquivo tb está disponível no ítem 3 do nosso site: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</si>
</sst>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1"/>
      <name val="Symbol"/>
      <family val="1"/>
      <charset val="2"/>
    </font>
    <font>
      <b/>
      <sz val="12.1"/>
      <color theme="1"/>
      <name val="Calibri"/>
      <family val="2"/>
    </font>
    <font>
      <b/>
      <sz val="13"/>
      <name val="Calibri"/>
      <family val="2"/>
      <scheme val="minor"/>
    </font>
    <font>
      <b/>
      <sz val="13"/>
      <name val="Symbol"/>
      <family val="1"/>
      <charset val="2"/>
    </font>
    <font>
      <b/>
      <sz val="12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5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u/>
      <sz val="15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3" fontId="11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20" fontId="0" fillId="0" borderId="0" xfId="0" applyNumberFormat="1" applyAlignment="1">
      <alignment vertical="center"/>
    </xf>
    <xf numFmtId="0" fontId="2" fillId="0" borderId="0" xfId="0" applyFont="1"/>
    <xf numFmtId="0" fontId="2" fillId="0" borderId="4" xfId="0" applyFont="1" applyBorder="1" applyAlignment="1" applyProtection="1">
      <alignment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14" fontId="2" fillId="0" borderId="4" xfId="0" applyNumberFormat="1" applyFont="1" applyBorder="1" applyAlignment="1" applyProtection="1">
      <alignment vertical="center"/>
      <protection locked="0"/>
    </xf>
    <xf numFmtId="14" fontId="2" fillId="0" borderId="3" xfId="0" applyNumberFormat="1" applyFont="1" applyBorder="1" applyAlignment="1" applyProtection="1">
      <alignment vertical="center"/>
      <protection locked="0"/>
    </xf>
    <xf numFmtId="0" fontId="2" fillId="0" borderId="2" xfId="0" applyFont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vertical="center"/>
    </xf>
    <xf numFmtId="4" fontId="0" fillId="0" borderId="0" xfId="0" applyNumberFormat="1" applyAlignment="1" applyProtection="1">
      <alignment vertical="center"/>
    </xf>
    <xf numFmtId="0" fontId="0" fillId="0" borderId="18" xfId="0" applyBorder="1" applyAlignment="1" applyProtection="1">
      <alignment vertical="center"/>
    </xf>
    <xf numFmtId="0" fontId="0" fillId="0" borderId="17" xfId="0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0" fillId="0" borderId="15" xfId="0" applyBorder="1" applyAlignment="1" applyProtection="1">
      <alignment vertical="center"/>
    </xf>
    <xf numFmtId="0" fontId="0" fillId="0" borderId="16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14" fontId="2" fillId="0" borderId="4" xfId="0" applyNumberFormat="1" applyFont="1" applyBorder="1" applyAlignment="1" applyProtection="1">
      <alignment vertical="center"/>
    </xf>
    <xf numFmtId="0" fontId="2" fillId="0" borderId="6" xfId="0" applyFont="1" applyBorder="1" applyAlignment="1" applyProtection="1">
      <alignment vertical="center"/>
    </xf>
    <xf numFmtId="0" fontId="2" fillId="0" borderId="7" xfId="0" applyFont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</xf>
    <xf numFmtId="0" fontId="2" fillId="0" borderId="5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9" xfId="0" applyFont="1" applyBorder="1" applyAlignment="1" applyProtection="1">
      <alignment vertical="center"/>
    </xf>
    <xf numFmtId="0" fontId="2" fillId="0" borderId="10" xfId="0" applyFont="1" applyBorder="1" applyAlignment="1" applyProtection="1">
      <alignment vertical="center"/>
    </xf>
    <xf numFmtId="0" fontId="2" fillId="0" borderId="11" xfId="0" applyFont="1" applyBorder="1" applyAlignment="1" applyProtection="1">
      <alignment vertical="center"/>
    </xf>
    <xf numFmtId="0" fontId="2" fillId="0" borderId="12" xfId="0" applyFont="1" applyBorder="1" applyAlignment="1" applyProtection="1">
      <alignment vertical="center"/>
    </xf>
    <xf numFmtId="0" fontId="3" fillId="0" borderId="0" xfId="0" applyFon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49" fontId="2" fillId="0" borderId="0" xfId="0" applyNumberFormat="1" applyFont="1" applyBorder="1" applyAlignment="1" applyProtection="1">
      <alignment vertical="center"/>
    </xf>
    <xf numFmtId="49" fontId="6" fillId="0" borderId="0" xfId="1" applyNumberFormat="1" applyFont="1" applyBorder="1" applyAlignment="1" applyProtection="1">
      <alignment vertical="center"/>
    </xf>
    <xf numFmtId="49" fontId="2" fillId="0" borderId="0" xfId="0" applyNumberFormat="1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</xf>
    <xf numFmtId="49" fontId="2" fillId="0" borderId="0" xfId="0" applyNumberFormat="1" applyFont="1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0" fillId="0" borderId="18" xfId="0" applyFont="1" applyBorder="1" applyAlignment="1" applyProtection="1">
      <alignment vertical="center"/>
    </xf>
    <xf numFmtId="0" fontId="8" fillId="0" borderId="18" xfId="0" applyFont="1" applyBorder="1" applyAlignment="1" applyProtection="1">
      <alignment horizontal="right" vertical="center"/>
    </xf>
    <xf numFmtId="0" fontId="0" fillId="0" borderId="20" xfId="0" applyBorder="1" applyAlignment="1" applyProtection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left" vertical="center"/>
    </xf>
    <xf numFmtId="0" fontId="1" fillId="2" borderId="4" xfId="0" applyFont="1" applyFill="1" applyBorder="1" applyAlignment="1" applyProtection="1">
      <alignment horizontal="left" vertical="center"/>
    </xf>
    <xf numFmtId="0" fontId="1" fillId="2" borderId="3" xfId="0" applyFont="1" applyFill="1" applyBorder="1" applyAlignment="1" applyProtection="1">
      <alignment horizontal="left" vertical="center"/>
    </xf>
    <xf numFmtId="0" fontId="0" fillId="0" borderId="4" xfId="0" applyFont="1" applyBorder="1" applyAlignment="1" applyProtection="1">
      <alignment horizontal="left" vertical="center"/>
    </xf>
    <xf numFmtId="0" fontId="0" fillId="0" borderId="0" xfId="0" applyBorder="1" applyAlignment="1" applyProtection="1"/>
    <xf numFmtId="0" fontId="10" fillId="0" borderId="0" xfId="0" applyFont="1" applyBorder="1" applyAlignment="1" applyProtection="1"/>
    <xf numFmtId="0" fontId="5" fillId="0" borderId="0" xfId="1" applyAlignment="1" applyProtection="1">
      <alignment vertical="center"/>
    </xf>
    <xf numFmtId="49" fontId="2" fillId="0" borderId="0" xfId="0" applyNumberFormat="1" applyFont="1" applyBorder="1" applyAlignment="1" applyProtection="1">
      <alignment horizontal="center" vertical="center"/>
      <protection locked="0"/>
    </xf>
    <xf numFmtId="0" fontId="0" fillId="4" borderId="0" xfId="0" applyFont="1" applyFill="1" applyBorder="1" applyAlignment="1" applyProtection="1">
      <alignment vertical="top"/>
    </xf>
    <xf numFmtId="0" fontId="0" fillId="4" borderId="22" xfId="0" applyFont="1" applyFill="1" applyBorder="1" applyAlignment="1" applyProtection="1">
      <alignment vertical="top"/>
    </xf>
    <xf numFmtId="0" fontId="9" fillId="4" borderId="27" xfId="0" applyFont="1" applyFill="1" applyBorder="1" applyAlignment="1" applyProtection="1">
      <alignment vertical="center"/>
    </xf>
    <xf numFmtId="0" fontId="0" fillId="4" borderId="27" xfId="0" applyFont="1" applyFill="1" applyBorder="1" applyAlignment="1" applyProtection="1">
      <alignment vertical="center"/>
    </xf>
    <xf numFmtId="0" fontId="14" fillId="4" borderId="21" xfId="0" applyFont="1" applyFill="1" applyBorder="1" applyAlignment="1" applyProtection="1">
      <alignment vertical="top"/>
    </xf>
    <xf numFmtId="0" fontId="0" fillId="4" borderId="22" xfId="0" applyFill="1" applyBorder="1" applyAlignment="1" applyProtection="1">
      <alignment vertical="center"/>
    </xf>
    <xf numFmtId="0" fontId="0" fillId="4" borderId="23" xfId="0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0" fillId="4" borderId="25" xfId="0" applyFill="1" applyBorder="1" applyAlignment="1" applyProtection="1">
      <alignment vertical="center"/>
    </xf>
    <xf numFmtId="0" fontId="0" fillId="4" borderId="27" xfId="0" applyFill="1" applyBorder="1" applyAlignment="1" applyProtection="1">
      <alignment vertical="center"/>
    </xf>
    <xf numFmtId="0" fontId="0" fillId="4" borderId="28" xfId="0" applyFill="1" applyBorder="1" applyAlignment="1" applyProtection="1">
      <alignment vertical="center"/>
    </xf>
    <xf numFmtId="0" fontId="15" fillId="4" borderId="24" xfId="0" applyFont="1" applyFill="1" applyBorder="1" applyAlignment="1" applyProtection="1">
      <alignment vertical="top"/>
    </xf>
    <xf numFmtId="0" fontId="9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18" fillId="4" borderId="24" xfId="0" applyFont="1" applyFill="1" applyBorder="1" applyAlignment="1" applyProtection="1">
      <alignment vertical="center"/>
    </xf>
    <xf numFmtId="0" fontId="18" fillId="4" borderId="26" xfId="0" applyFont="1" applyFill="1" applyBorder="1" applyAlignment="1" applyProtection="1">
      <alignment vertical="top"/>
    </xf>
    <xf numFmtId="0" fontId="0" fillId="0" borderId="17" xfId="0" applyFont="1" applyFill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0" borderId="17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49" fontId="0" fillId="0" borderId="0" xfId="0" applyNumberFormat="1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4" xfId="0" applyFont="1" applyBorder="1" applyAlignment="1" applyProtection="1">
      <alignment vertical="center"/>
      <protection locked="0"/>
    </xf>
    <xf numFmtId="0" fontId="0" fillId="0" borderId="4" xfId="0" applyFont="1" applyBorder="1" applyAlignment="1" applyProtection="1">
      <alignment vertical="center"/>
    </xf>
    <xf numFmtId="0" fontId="22" fillId="0" borderId="0" xfId="0" applyFont="1" applyFill="1" applyBorder="1" applyAlignment="1" applyProtection="1">
      <alignment vertical="center"/>
    </xf>
    <xf numFmtId="0" fontId="20" fillId="0" borderId="0" xfId="1" applyFont="1" applyFill="1" applyBorder="1" applyAlignment="1" applyProtection="1">
      <alignment vertical="top"/>
    </xf>
    <xf numFmtId="0" fontId="21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vertical="top"/>
    </xf>
    <xf numFmtId="0" fontId="18" fillId="6" borderId="29" xfId="1" applyFont="1" applyFill="1" applyBorder="1" applyAlignment="1" applyProtection="1">
      <alignment vertical="top"/>
    </xf>
    <xf numFmtId="0" fontId="21" fillId="6" borderId="30" xfId="0" applyFont="1" applyFill="1" applyBorder="1" applyAlignment="1" applyProtection="1">
      <alignment vertical="center"/>
    </xf>
    <xf numFmtId="0" fontId="9" fillId="6" borderId="30" xfId="0" applyFont="1" applyFill="1" applyBorder="1" applyAlignment="1" applyProtection="1">
      <alignment vertical="center"/>
    </xf>
    <xf numFmtId="0" fontId="9" fillId="6" borderId="31" xfId="0" applyFont="1" applyFill="1" applyBorder="1" applyAlignment="1" applyProtection="1">
      <alignment vertical="center"/>
    </xf>
    <xf numFmtId="0" fontId="9" fillId="5" borderId="0" xfId="0" applyFont="1" applyFill="1" applyBorder="1" applyAlignment="1" applyProtection="1">
      <alignment vertical="center"/>
    </xf>
    <xf numFmtId="0" fontId="0" fillId="5" borderId="0" xfId="0" applyFont="1" applyFill="1" applyBorder="1" applyAlignment="1" applyProtection="1">
      <alignment vertical="center"/>
    </xf>
    <xf numFmtId="0" fontId="23" fillId="5" borderId="21" xfId="0" applyFont="1" applyFill="1" applyBorder="1" applyAlignment="1" applyProtection="1">
      <alignment vertical="center"/>
    </xf>
    <xf numFmtId="0" fontId="9" fillId="5" borderId="22" xfId="0" applyFont="1" applyFill="1" applyBorder="1" applyAlignment="1" applyProtection="1">
      <alignment vertical="center"/>
    </xf>
    <xf numFmtId="0" fontId="0" fillId="5" borderId="22" xfId="0" applyFont="1" applyFill="1" applyBorder="1" applyAlignment="1" applyProtection="1">
      <alignment vertical="center"/>
    </xf>
    <xf numFmtId="0" fontId="0" fillId="5" borderId="23" xfId="0" applyFont="1" applyFill="1" applyBorder="1" applyAlignment="1" applyProtection="1">
      <alignment vertical="center"/>
    </xf>
    <xf numFmtId="0" fontId="23" fillId="5" borderId="24" xfId="0" applyFont="1" applyFill="1" applyBorder="1" applyAlignment="1" applyProtection="1">
      <alignment vertical="center"/>
    </xf>
    <xf numFmtId="0" fontId="0" fillId="5" borderId="25" xfId="0" applyFont="1" applyFill="1" applyBorder="1" applyAlignment="1" applyProtection="1">
      <alignment vertical="center"/>
    </xf>
    <xf numFmtId="0" fontId="23" fillId="5" borderId="26" xfId="0" applyFont="1" applyFill="1" applyBorder="1" applyAlignment="1" applyProtection="1">
      <alignment vertical="center"/>
    </xf>
    <xf numFmtId="0" fontId="9" fillId="5" borderId="27" xfId="0" applyFont="1" applyFill="1" applyBorder="1" applyAlignment="1" applyProtection="1">
      <alignment vertical="center"/>
    </xf>
    <xf numFmtId="0" fontId="0" fillId="5" borderId="27" xfId="0" applyFont="1" applyFill="1" applyBorder="1" applyAlignment="1" applyProtection="1">
      <alignment vertical="center"/>
    </xf>
    <xf numFmtId="0" fontId="0" fillId="5" borderId="28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24" xfId="0" applyFont="1" applyBorder="1" applyAlignment="1" applyProtection="1">
      <alignment vertical="center"/>
      <protection locked="0"/>
    </xf>
    <xf numFmtId="0" fontId="2" fillId="0" borderId="25" xfId="0" applyFont="1" applyBorder="1" applyAlignment="1" applyProtection="1">
      <alignment vertical="center"/>
    </xf>
    <xf numFmtId="0" fontId="2" fillId="0" borderId="21" xfId="0" applyFont="1" applyBorder="1" applyAlignment="1" applyProtection="1">
      <alignment vertical="center"/>
      <protection locked="0"/>
    </xf>
    <xf numFmtId="0" fontId="2" fillId="0" borderId="22" xfId="0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vertical="center"/>
    </xf>
    <xf numFmtId="0" fontId="2" fillId="0" borderId="23" xfId="0" applyFont="1" applyBorder="1" applyAlignment="1" applyProtection="1">
      <alignment vertical="center"/>
    </xf>
    <xf numFmtId="0" fontId="20" fillId="0" borderId="0" xfId="0" applyFont="1" applyBorder="1" applyAlignment="1" applyProtection="1">
      <alignment vertical="center"/>
      <protection locked="0"/>
    </xf>
    <xf numFmtId="0" fontId="20" fillId="0" borderId="0" xfId="0" applyFont="1" applyBorder="1" applyAlignment="1" applyProtection="1">
      <alignment vertical="center"/>
    </xf>
    <xf numFmtId="0" fontId="20" fillId="0" borderId="24" xfId="0" applyFont="1" applyBorder="1" applyAlignment="1" applyProtection="1">
      <alignment vertical="center"/>
      <protection locked="0"/>
    </xf>
    <xf numFmtId="0" fontId="20" fillId="0" borderId="25" xfId="0" applyFont="1" applyBorder="1" applyAlignment="1" applyProtection="1">
      <alignment vertical="center"/>
      <protection locked="0"/>
    </xf>
    <xf numFmtId="0" fontId="20" fillId="0" borderId="24" xfId="0" applyFont="1" applyBorder="1" applyAlignment="1" applyProtection="1">
      <alignment vertical="center"/>
    </xf>
    <xf numFmtId="0" fontId="20" fillId="0" borderId="25" xfId="0" applyFont="1" applyBorder="1" applyAlignment="1" applyProtection="1">
      <alignment vertical="center"/>
    </xf>
    <xf numFmtId="14" fontId="2" fillId="0" borderId="4" xfId="0" quotePrefix="1" applyNumberFormat="1" applyFont="1" applyBorder="1" applyAlignment="1" applyProtection="1">
      <alignment vertical="center"/>
      <protection locked="0"/>
    </xf>
    <xf numFmtId="49" fontId="0" fillId="0" borderId="0" xfId="0" applyNumberFormat="1" applyBorder="1" applyAlignment="1" applyProtection="1">
      <alignment vertical="center"/>
    </xf>
    <xf numFmtId="49" fontId="1" fillId="0" borderId="0" xfId="0" applyNumberFormat="1" applyFont="1" applyBorder="1" applyAlignment="1" applyProtection="1"/>
    <xf numFmtId="0" fontId="26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vertical="center"/>
    </xf>
    <xf numFmtId="0" fontId="28" fillId="0" borderId="0" xfId="0" applyFont="1"/>
    <xf numFmtId="0" fontId="29" fillId="0" borderId="0" xfId="1" applyFont="1"/>
    <xf numFmtId="0" fontId="20" fillId="0" borderId="26" xfId="0" applyFont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horizontal="center" vertical="center"/>
      <protection locked="0"/>
    </xf>
    <xf numFmtId="0" fontId="20" fillId="0" borderId="26" xfId="0" applyFont="1" applyBorder="1" applyAlignment="1" applyProtection="1">
      <alignment horizontal="center" vertical="center"/>
    </xf>
    <xf numFmtId="0" fontId="20" fillId="0" borderId="27" xfId="0" applyFont="1" applyBorder="1" applyAlignment="1" applyProtection="1">
      <alignment horizontal="center" vertical="center"/>
    </xf>
    <xf numFmtId="0" fontId="20" fillId="0" borderId="28" xfId="0" applyFont="1" applyBorder="1" applyAlignment="1" applyProtection="1">
      <alignment horizontal="center" vertical="center"/>
    </xf>
    <xf numFmtId="0" fontId="20" fillId="0" borderId="24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20" fillId="0" borderId="24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0" fillId="0" borderId="25" xfId="0" applyFont="1" applyBorder="1" applyAlignment="1" applyProtection="1">
      <alignment horizontal="center" vertical="center"/>
    </xf>
    <xf numFmtId="0" fontId="24" fillId="7" borderId="29" xfId="0" applyFont="1" applyFill="1" applyBorder="1" applyAlignment="1" applyProtection="1">
      <alignment horizontal="center" vertical="center"/>
      <protection locked="0"/>
    </xf>
    <xf numFmtId="0" fontId="24" fillId="7" borderId="30" xfId="0" applyFont="1" applyFill="1" applyBorder="1" applyAlignment="1" applyProtection="1">
      <alignment horizontal="center" vertical="center"/>
      <protection locked="0"/>
    </xf>
    <xf numFmtId="0" fontId="24" fillId="7" borderId="31" xfId="0" applyFont="1" applyFill="1" applyBorder="1" applyAlignment="1" applyProtection="1">
      <alignment horizontal="center" vertical="center"/>
      <protection locked="0"/>
    </xf>
    <xf numFmtId="0" fontId="23" fillId="2" borderId="2" xfId="0" applyFont="1" applyFill="1" applyBorder="1" applyAlignment="1" applyProtection="1">
      <alignment horizontal="center" vertical="center"/>
    </xf>
    <xf numFmtId="0" fontId="23" fillId="2" borderId="4" xfId="0" applyFont="1" applyFill="1" applyBorder="1" applyAlignment="1" applyProtection="1">
      <alignment horizontal="center" vertical="center"/>
    </xf>
    <xf numFmtId="0" fontId="23" fillId="2" borderId="3" xfId="0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left" vertical="center"/>
    </xf>
    <xf numFmtId="0" fontId="1" fillId="2" borderId="4" xfId="0" applyFont="1" applyFill="1" applyBorder="1" applyAlignment="1" applyProtection="1">
      <alignment horizontal="left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3" fillId="2" borderId="1" xfId="0" applyFont="1" applyFill="1" applyBorder="1" applyAlignment="1" applyProtection="1">
      <alignment horizontal="center" vertical="center"/>
    </xf>
    <xf numFmtId="43" fontId="12" fillId="2" borderId="2" xfId="2" applyFont="1" applyFill="1" applyBorder="1" applyAlignment="1" applyProtection="1">
      <alignment horizontal="right" vertical="center"/>
    </xf>
    <xf numFmtId="43" fontId="12" fillId="2" borderId="4" xfId="2" applyFont="1" applyFill="1" applyBorder="1" applyAlignment="1" applyProtection="1">
      <alignment horizontal="right" vertical="center"/>
    </xf>
    <xf numFmtId="43" fontId="12" fillId="2" borderId="3" xfId="2" applyFont="1" applyFill="1" applyBorder="1" applyAlignment="1" applyProtection="1">
      <alignment horizontal="right" vertical="center"/>
    </xf>
    <xf numFmtId="43" fontId="10" fillId="0" borderId="2" xfId="2" applyFont="1" applyBorder="1" applyAlignment="1" applyProtection="1">
      <alignment horizontal="center" vertical="center"/>
    </xf>
    <xf numFmtId="43" fontId="10" fillId="0" borderId="4" xfId="2" applyFont="1" applyBorder="1" applyAlignment="1" applyProtection="1">
      <alignment horizontal="center" vertical="center"/>
    </xf>
    <xf numFmtId="43" fontId="10" fillId="0" borderId="3" xfId="2" applyFont="1" applyBorder="1" applyAlignment="1" applyProtection="1">
      <alignment horizontal="center" vertical="center"/>
    </xf>
    <xf numFmtId="43" fontId="2" fillId="0" borderId="2" xfId="2" applyFont="1" applyBorder="1" applyAlignment="1" applyProtection="1">
      <alignment vertical="center"/>
      <protection locked="0"/>
    </xf>
    <xf numFmtId="43" fontId="2" fillId="0" borderId="4" xfId="2" applyFont="1" applyBorder="1" applyAlignment="1" applyProtection="1">
      <alignment vertical="center"/>
      <protection locked="0"/>
    </xf>
    <xf numFmtId="43" fontId="2" fillId="0" borderId="3" xfId="2" applyFont="1" applyBorder="1" applyAlignment="1" applyProtection="1">
      <alignment vertical="center"/>
      <protection locked="0"/>
    </xf>
    <xf numFmtId="4" fontId="2" fillId="0" borderId="2" xfId="0" applyNumberFormat="1" applyFont="1" applyBorder="1" applyAlignment="1" applyProtection="1">
      <alignment vertical="center"/>
      <protection locked="0"/>
    </xf>
    <xf numFmtId="4" fontId="2" fillId="0" borderId="4" xfId="0" applyNumberFormat="1" applyFont="1" applyBorder="1" applyAlignment="1" applyProtection="1">
      <alignment vertical="center"/>
      <protection locked="0"/>
    </xf>
    <xf numFmtId="4" fontId="2" fillId="0" borderId="3" xfId="0" applyNumberFormat="1" applyFont="1" applyBorder="1" applyAlignment="1" applyProtection="1">
      <alignment vertical="center"/>
      <protection locked="0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0" fontId="13" fillId="3" borderId="2" xfId="0" applyFont="1" applyFill="1" applyBorder="1" applyAlignment="1" applyProtection="1">
      <alignment horizontal="center" vertical="center"/>
    </xf>
    <xf numFmtId="0" fontId="13" fillId="3" borderId="4" xfId="0" applyFont="1" applyFill="1" applyBorder="1" applyAlignment="1" applyProtection="1">
      <alignment horizontal="center" vertical="center"/>
    </xf>
    <xf numFmtId="0" fontId="13" fillId="3" borderId="3" xfId="0" applyFont="1" applyFill="1" applyBorder="1" applyAlignment="1" applyProtection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  <protection locked="0"/>
    </xf>
    <xf numFmtId="14" fontId="2" fillId="0" borderId="0" xfId="0" applyNumberFormat="1" applyFont="1" applyBorder="1" applyAlignment="1" applyProtection="1">
      <alignment horizontal="left" vertical="center"/>
      <protection locked="0"/>
    </xf>
  </cellXfs>
  <cellStyles count="3">
    <cellStyle name="Hyperlink" xfId="1" builtinId="8"/>
    <cellStyle name="Normal" xfId="0" builtinId="0"/>
    <cellStyle name="Separador de milhares" xfId="2" builtinId="3"/>
  </cellStyles>
  <dxfs count="0"/>
  <tableStyles count="0" defaultTableStyle="TableStyleMedium2" defaultPivotStyle="PivotStyleLight16"/>
  <colors>
    <mruColors>
      <color rgb="FF00FFFF"/>
      <color rgb="FF00FF00"/>
      <color rgb="FFFF0066"/>
      <color rgb="FF0000CC"/>
      <color rgb="FF0000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174112</xdr:colOff>
      <xdr:row>47</xdr:row>
      <xdr:rowOff>204838</xdr:rowOff>
    </xdr:from>
    <xdr:to>
      <xdr:col>50</xdr:col>
      <xdr:colOff>11667</xdr:colOff>
      <xdr:row>51</xdr:row>
      <xdr:rowOff>108500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68628" y="12402983"/>
          <a:ext cx="4344007" cy="1009791"/>
        </a:xfrm>
        <a:prstGeom prst="rect">
          <a:avLst/>
        </a:prstGeom>
      </xdr:spPr>
    </xdr:pic>
    <xdr:clientData/>
  </xdr:twoCellAnchor>
  <xdr:twoCellAnchor editAs="oneCell">
    <xdr:from>
      <xdr:col>2</xdr:col>
      <xdr:colOff>20485</xdr:colOff>
      <xdr:row>27</xdr:row>
      <xdr:rowOff>40967</xdr:rowOff>
    </xdr:from>
    <xdr:to>
      <xdr:col>37</xdr:col>
      <xdr:colOff>91141</xdr:colOff>
      <xdr:row>30</xdr:row>
      <xdr:rowOff>240214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195" y="7036209"/>
          <a:ext cx="7240011" cy="10288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about:blank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5.each.usp.br/capes-proap-auxpe-eaip/" TargetMode="External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hyperlink" Target="http://www5.each.usp.br/capes-proap-auxpe-eai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>
    <tabColor rgb="FF00FF00"/>
  </sheetPr>
  <dimension ref="A1:BF62"/>
  <sheetViews>
    <sheetView showGridLines="0" tabSelected="1" zoomScale="93" zoomScaleNormal="93" workbookViewId="0"/>
  </sheetViews>
  <sheetFormatPr defaultColWidth="9.140625" defaultRowHeight="17.25" customHeight="1"/>
  <cols>
    <col min="1" max="1" width="2.7109375" style="38" customWidth="1"/>
    <col min="2" max="2" width="2.7109375" style="12" customWidth="1"/>
    <col min="3" max="50" width="3.140625" style="12" customWidth="1"/>
    <col min="51" max="52" width="2.7109375" style="12" customWidth="1"/>
    <col min="53" max="58" width="9.140625" style="12" hidden="1" customWidth="1"/>
    <col min="59" max="16384" width="9.140625" style="12"/>
  </cols>
  <sheetData>
    <row r="1" spans="1:52" ht="12" customHeight="1" thickBot="1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</row>
    <row r="2" spans="1:52" ht="12" customHeight="1" thickTop="1">
      <c r="A2" s="37"/>
      <c r="B2" s="17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9"/>
      <c r="AZ2" s="20"/>
    </row>
    <row r="3" spans="1:52" ht="21.95" customHeight="1">
      <c r="A3" s="37"/>
      <c r="B3" s="20"/>
      <c r="C3" s="167" t="s">
        <v>413</v>
      </c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9"/>
      <c r="AY3" s="16"/>
      <c r="AZ3" s="20"/>
    </row>
    <row r="4" spans="1:52" ht="21.95" customHeight="1">
      <c r="A4" s="37"/>
      <c r="B4" s="20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16"/>
      <c r="AZ4" s="20"/>
    </row>
    <row r="5" spans="1:52" ht="21.95" customHeight="1">
      <c r="A5" s="37"/>
      <c r="B5" s="20"/>
      <c r="C5" s="143" t="s">
        <v>390</v>
      </c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5"/>
      <c r="AY5" s="16"/>
      <c r="AZ5" s="20"/>
    </row>
    <row r="6" spans="1:52" ht="16.5" customHeight="1">
      <c r="A6" s="37"/>
      <c r="B6" s="20"/>
      <c r="C6" s="35"/>
      <c r="D6" s="45" t="s">
        <v>365</v>
      </c>
      <c r="E6" s="21"/>
      <c r="F6" s="21"/>
      <c r="G6" s="21"/>
      <c r="H6" s="21"/>
      <c r="I6" s="21"/>
      <c r="J6" s="21"/>
      <c r="K6" s="21"/>
      <c r="L6" s="21"/>
      <c r="M6" s="21"/>
      <c r="N6" s="44" t="s">
        <v>367</v>
      </c>
      <c r="O6" s="44"/>
      <c r="P6" s="35"/>
      <c r="Q6" s="42"/>
      <c r="R6" s="42"/>
      <c r="S6" s="21"/>
      <c r="T6" s="21"/>
      <c r="U6" s="21"/>
      <c r="V6" s="21"/>
      <c r="W6" s="44"/>
      <c r="X6" s="21"/>
      <c r="Y6" s="44" t="s">
        <v>369</v>
      </c>
      <c r="Z6" s="21"/>
      <c r="AA6" s="44"/>
      <c r="AB6" s="21"/>
      <c r="AC6" s="44"/>
      <c r="AD6" s="44"/>
      <c r="AE6" s="35"/>
      <c r="AF6" s="42"/>
      <c r="AG6" s="42"/>
      <c r="AH6" s="21"/>
      <c r="AI6" s="21"/>
      <c r="AJ6" s="44"/>
      <c r="AK6" s="21"/>
      <c r="AL6" s="44" t="s">
        <v>370</v>
      </c>
      <c r="AM6" s="21"/>
      <c r="AN6" s="21"/>
      <c r="AO6" s="21"/>
      <c r="AP6" s="21"/>
      <c r="AQ6" s="44"/>
      <c r="AR6" s="35"/>
      <c r="AS6" s="42"/>
      <c r="AT6" s="21"/>
      <c r="AU6" s="21"/>
      <c r="AV6" s="35"/>
      <c r="AW6" s="42"/>
      <c r="AX6" s="21"/>
      <c r="AY6" s="16"/>
      <c r="AZ6" s="20"/>
    </row>
    <row r="7" spans="1:52" ht="18.75" customHeight="1">
      <c r="A7" s="37"/>
      <c r="B7" s="20"/>
      <c r="C7" s="35"/>
      <c r="D7" s="45" t="s">
        <v>366</v>
      </c>
      <c r="E7" s="21"/>
      <c r="F7" s="21"/>
      <c r="G7" s="21"/>
      <c r="H7" s="21"/>
      <c r="I7" s="21"/>
      <c r="J7" s="21"/>
      <c r="K7" s="21"/>
      <c r="L7" s="21"/>
      <c r="M7" s="21"/>
      <c r="N7" s="44" t="s">
        <v>368</v>
      </c>
      <c r="O7" s="44"/>
      <c r="P7" s="35"/>
      <c r="Q7" s="42"/>
      <c r="R7" s="42"/>
      <c r="S7" s="21"/>
      <c r="T7" s="21"/>
      <c r="U7" s="21"/>
      <c r="V7" s="21"/>
      <c r="W7" s="44"/>
      <c r="X7" s="21"/>
      <c r="Y7" s="44" t="s">
        <v>380</v>
      </c>
      <c r="Z7" s="21"/>
      <c r="AA7" s="44"/>
      <c r="AB7" s="21"/>
      <c r="AC7" s="44"/>
      <c r="AD7" s="44"/>
      <c r="AE7" s="35"/>
      <c r="AF7" s="42"/>
      <c r="AG7" s="42"/>
      <c r="AH7" s="21"/>
      <c r="AI7" s="21"/>
      <c r="AJ7" s="44"/>
      <c r="AK7" s="21"/>
      <c r="AL7" s="44" t="s">
        <v>371</v>
      </c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16"/>
      <c r="AZ7" s="20"/>
    </row>
    <row r="8" spans="1:52" ht="24" customHeight="1">
      <c r="A8" s="37"/>
      <c r="B8" s="20"/>
      <c r="C8" s="123" t="s">
        <v>397</v>
      </c>
      <c r="D8" s="58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35"/>
      <c r="Q8" s="42"/>
      <c r="R8" s="42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35"/>
      <c r="AF8" s="21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16"/>
      <c r="AZ8" s="20"/>
    </row>
    <row r="9" spans="1:52" ht="21.95" customHeight="1">
      <c r="A9" s="37"/>
      <c r="B9" s="20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16"/>
      <c r="AZ9" s="20"/>
    </row>
    <row r="10" spans="1:52" ht="21.95" customHeight="1">
      <c r="A10" s="37"/>
      <c r="B10" s="20"/>
      <c r="C10" s="151" t="s">
        <v>335</v>
      </c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6"/>
      <c r="AZ10" s="20"/>
    </row>
    <row r="11" spans="1:52" s="82" customFormat="1" ht="19.5" customHeight="1">
      <c r="A11" s="79"/>
      <c r="B11" s="80"/>
      <c r="C11" s="35"/>
      <c r="D11" s="45" t="s">
        <v>19</v>
      </c>
      <c r="E11" s="45"/>
      <c r="F11" s="45"/>
      <c r="G11" s="45"/>
      <c r="H11" s="45"/>
      <c r="I11" s="45"/>
      <c r="J11" s="45"/>
      <c r="K11" s="45"/>
      <c r="L11" s="45"/>
      <c r="M11" s="35"/>
      <c r="N11" s="45" t="s">
        <v>356</v>
      </c>
      <c r="O11" s="45"/>
      <c r="P11" s="45"/>
      <c r="Q11" s="45"/>
      <c r="R11" s="45"/>
      <c r="S11" s="45"/>
      <c r="T11" s="45"/>
      <c r="U11" s="45"/>
      <c r="V11" s="45"/>
      <c r="W11" s="45"/>
      <c r="X11" s="35"/>
      <c r="Y11" s="45" t="s">
        <v>11</v>
      </c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35"/>
      <c r="AL11" s="45" t="s">
        <v>13</v>
      </c>
      <c r="AM11" s="45"/>
      <c r="AN11" s="45"/>
      <c r="AO11" s="45"/>
      <c r="AP11" s="45"/>
      <c r="AQ11" s="45"/>
      <c r="AR11" s="45"/>
      <c r="AS11" s="45"/>
      <c r="AT11" s="35"/>
      <c r="AU11" s="45" t="s">
        <v>12</v>
      </c>
      <c r="AV11" s="45"/>
      <c r="AW11" s="45"/>
      <c r="AX11" s="45"/>
      <c r="AY11" s="81"/>
      <c r="AZ11" s="80"/>
    </row>
    <row r="12" spans="1:52" s="82" customFormat="1" ht="12.95" customHeight="1">
      <c r="A12" s="79"/>
      <c r="B12" s="80"/>
      <c r="C12" s="35"/>
      <c r="D12" s="45" t="s">
        <v>14</v>
      </c>
      <c r="E12" s="45"/>
      <c r="F12" s="45"/>
      <c r="G12" s="45"/>
      <c r="H12" s="45"/>
      <c r="I12" s="45"/>
      <c r="J12" s="45"/>
      <c r="K12" s="45"/>
      <c r="L12" s="45"/>
      <c r="M12" s="35"/>
      <c r="N12" s="45" t="s">
        <v>17</v>
      </c>
      <c r="O12" s="45"/>
      <c r="P12" s="45"/>
      <c r="Q12" s="45"/>
      <c r="R12" s="45"/>
      <c r="S12" s="45"/>
      <c r="T12" s="45"/>
      <c r="U12" s="45"/>
      <c r="V12" s="45"/>
      <c r="W12" s="45"/>
      <c r="X12" s="35"/>
      <c r="Y12" s="45" t="s">
        <v>15</v>
      </c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35"/>
      <c r="AL12" s="45" t="s">
        <v>16</v>
      </c>
      <c r="AM12" s="45"/>
      <c r="AN12" s="45"/>
      <c r="AO12" s="45"/>
      <c r="AP12" s="45"/>
      <c r="AQ12" s="45"/>
      <c r="AR12" s="45"/>
      <c r="AS12" s="45"/>
      <c r="AT12" s="35"/>
      <c r="AU12" s="45" t="s">
        <v>18</v>
      </c>
      <c r="AV12" s="45"/>
      <c r="AW12" s="45"/>
      <c r="AX12" s="45"/>
      <c r="AY12" s="81"/>
      <c r="AZ12" s="80"/>
    </row>
    <row r="13" spans="1:52" ht="21.95" customHeight="1">
      <c r="A13" s="37"/>
      <c r="B13" s="20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3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16"/>
      <c r="AZ13" s="20"/>
    </row>
    <row r="14" spans="1:52" ht="21.95" customHeight="1">
      <c r="A14" s="37"/>
      <c r="B14" s="20"/>
      <c r="C14" s="151" t="s">
        <v>387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6"/>
      <c r="AZ14" s="20"/>
    </row>
    <row r="15" spans="1:52" s="82" customFormat="1" ht="21.95" customHeight="1">
      <c r="A15" s="79"/>
      <c r="B15" s="80"/>
      <c r="C15" s="83" t="s">
        <v>24</v>
      </c>
      <c r="D15" s="39"/>
      <c r="E15" s="39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45"/>
      <c r="T15" s="39"/>
      <c r="U15" s="39"/>
      <c r="V15" s="39"/>
      <c r="W15" s="45"/>
      <c r="X15" s="43"/>
      <c r="Y15" s="43"/>
      <c r="Z15" s="43"/>
      <c r="AA15" s="83"/>
      <c r="AB15" s="83" t="s">
        <v>21</v>
      </c>
      <c r="AC15" s="43"/>
      <c r="AD15" s="43"/>
      <c r="AE15" s="43"/>
      <c r="AF15" s="43"/>
      <c r="AG15" s="43"/>
      <c r="AH15" s="43"/>
      <c r="AI15" s="45"/>
      <c r="AJ15" s="45"/>
      <c r="AK15" s="39"/>
      <c r="AL15" s="39"/>
      <c r="AM15" s="39"/>
      <c r="AN15" s="39"/>
      <c r="AO15" s="39"/>
      <c r="AP15" s="170"/>
      <c r="AQ15" s="170"/>
      <c r="AR15" s="170"/>
      <c r="AS15" s="170"/>
      <c r="AT15" s="170"/>
      <c r="AU15" s="170"/>
      <c r="AV15" s="170"/>
      <c r="AW15" s="170"/>
      <c r="AX15" s="170"/>
      <c r="AY15" s="81"/>
      <c r="AZ15" s="80"/>
    </row>
    <row r="16" spans="1:52" s="82" customFormat="1" ht="21.95" customHeight="1">
      <c r="A16" s="79"/>
      <c r="B16" s="80"/>
      <c r="C16" s="83" t="s">
        <v>336</v>
      </c>
      <c r="D16" s="39"/>
      <c r="E16" s="39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5"/>
      <c r="T16" s="39"/>
      <c r="U16" s="43"/>
      <c r="V16" s="43"/>
      <c r="W16" s="83"/>
      <c r="X16" s="43"/>
      <c r="Y16" s="43"/>
      <c r="Z16" s="43"/>
      <c r="AA16" s="83"/>
      <c r="AB16" s="83" t="s">
        <v>372</v>
      </c>
      <c r="AC16" s="43"/>
      <c r="AD16" s="43"/>
      <c r="AE16" s="43"/>
      <c r="AF16" s="43"/>
      <c r="AG16" s="43"/>
      <c r="AH16" s="43"/>
      <c r="AI16" s="45"/>
      <c r="AJ16" s="45"/>
      <c r="AK16" s="39"/>
      <c r="AL16" s="39"/>
      <c r="AM16" s="39"/>
      <c r="AN16" s="39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81"/>
      <c r="AZ16" s="80"/>
    </row>
    <row r="17" spans="1:58" s="82" customFormat="1" ht="21.95" customHeight="1">
      <c r="A17" s="79"/>
      <c r="B17" s="80"/>
      <c r="C17" s="83" t="s">
        <v>337</v>
      </c>
      <c r="D17" s="39"/>
      <c r="E17" s="39"/>
      <c r="F17" s="39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83"/>
      <c r="X17" s="43"/>
      <c r="Y17" s="43"/>
      <c r="Z17" s="43"/>
      <c r="AA17" s="83"/>
      <c r="AB17" s="83" t="s">
        <v>23</v>
      </c>
      <c r="AC17" s="43"/>
      <c r="AD17" s="43"/>
      <c r="AE17" s="43"/>
      <c r="AF17" s="43"/>
      <c r="AG17" s="43"/>
      <c r="AH17" s="43"/>
      <c r="AI17" s="45"/>
      <c r="AJ17" s="39"/>
      <c r="AK17" s="39"/>
      <c r="AL17" s="39"/>
      <c r="AM17" s="39"/>
      <c r="AN17" s="40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81"/>
      <c r="AZ17" s="80"/>
    </row>
    <row r="18" spans="1:58" s="82" customFormat="1" ht="21.95" customHeight="1">
      <c r="A18" s="79"/>
      <c r="B18" s="80"/>
      <c r="C18" s="83" t="s">
        <v>386</v>
      </c>
      <c r="D18" s="39"/>
      <c r="E18" s="39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5"/>
      <c r="X18" s="43"/>
      <c r="Y18" s="43"/>
      <c r="Z18" s="43"/>
      <c r="AA18" s="83"/>
      <c r="AB18" s="122" t="s">
        <v>410</v>
      </c>
      <c r="AC18" s="43"/>
      <c r="AD18" s="43"/>
      <c r="AE18" s="43"/>
      <c r="AF18" s="43"/>
      <c r="AG18" s="41"/>
      <c r="AH18" s="41"/>
      <c r="AI18" s="45"/>
      <c r="AJ18" s="39"/>
      <c r="AK18" s="39"/>
      <c r="AL18" s="39"/>
      <c r="AM18" s="39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81"/>
      <c r="AZ18" s="80"/>
    </row>
    <row r="19" spans="1:58" s="82" customFormat="1" ht="21.95" customHeight="1">
      <c r="A19" s="79"/>
      <c r="B19" s="80"/>
      <c r="C19" s="83" t="s">
        <v>374</v>
      </c>
      <c r="D19" s="39"/>
      <c r="E19" s="39"/>
      <c r="F19" s="39"/>
      <c r="G19" s="39"/>
      <c r="H19" s="39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5"/>
      <c r="X19" s="43"/>
      <c r="Y19" s="43"/>
      <c r="Z19" s="43"/>
      <c r="AA19" s="83"/>
      <c r="AB19" s="83" t="s">
        <v>22</v>
      </c>
      <c r="AC19" s="43"/>
      <c r="AD19" s="43"/>
      <c r="AE19" s="43"/>
      <c r="AF19" s="43"/>
      <c r="AG19" s="43"/>
      <c r="AH19" s="41"/>
      <c r="AI19" s="45"/>
      <c r="AJ19" s="39"/>
      <c r="AK19" s="39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81"/>
      <c r="AZ19" s="80"/>
    </row>
    <row r="20" spans="1:58" s="82" customFormat="1" ht="21.95" customHeight="1">
      <c r="A20" s="79"/>
      <c r="B20" s="80"/>
      <c r="C20" s="83" t="s">
        <v>375</v>
      </c>
      <c r="D20" s="39"/>
      <c r="E20" s="39"/>
      <c r="F20" s="39"/>
      <c r="G20" s="39"/>
      <c r="H20" s="39"/>
      <c r="I20" s="39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5"/>
      <c r="X20" s="41"/>
      <c r="Y20" s="41"/>
      <c r="Z20" s="41"/>
      <c r="AA20" s="83"/>
      <c r="AB20" s="83" t="s">
        <v>373</v>
      </c>
      <c r="AC20" s="41"/>
      <c r="AD20" s="41"/>
      <c r="AE20" s="41"/>
      <c r="AF20" s="41"/>
      <c r="AG20" s="41"/>
      <c r="AH20" s="41"/>
      <c r="AI20" s="45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81"/>
      <c r="AZ20" s="80"/>
    </row>
    <row r="21" spans="1:58" ht="21.95" customHeight="1">
      <c r="A21" s="37"/>
      <c r="B21" s="20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16"/>
      <c r="AZ21" s="20"/>
    </row>
    <row r="22" spans="1:58" ht="21.95" customHeight="1">
      <c r="A22" s="37"/>
      <c r="B22" s="20"/>
      <c r="C22" s="151" t="s">
        <v>414</v>
      </c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6"/>
      <c r="AZ22" s="20"/>
    </row>
    <row r="23" spans="1:58" s="82" customFormat="1" ht="21.95" customHeight="1">
      <c r="A23" s="79"/>
      <c r="B23" s="80"/>
      <c r="C23" s="84" t="s">
        <v>385</v>
      </c>
      <c r="D23" s="23"/>
      <c r="E23" s="23"/>
      <c r="F23" s="23"/>
      <c r="G23" s="23"/>
      <c r="H23" s="23"/>
      <c r="I23" s="23"/>
      <c r="J23" s="23"/>
      <c r="K23" s="23"/>
      <c r="L23" s="23"/>
      <c r="M23" s="7"/>
      <c r="N23" s="7"/>
      <c r="O23" s="7"/>
      <c r="P23" s="7"/>
      <c r="Q23" s="7"/>
      <c r="R23" s="7"/>
      <c r="S23" s="85"/>
      <c r="T23" s="7"/>
      <c r="U23" s="7"/>
      <c r="V23" s="85"/>
      <c r="W23" s="9"/>
      <c r="X23" s="85"/>
      <c r="Y23" s="57"/>
      <c r="Z23" s="23"/>
      <c r="AA23" s="23"/>
      <c r="AB23" s="57"/>
      <c r="AC23" s="9"/>
      <c r="AD23" s="9"/>
      <c r="AE23" s="9"/>
      <c r="AF23" s="9"/>
      <c r="AG23" s="9"/>
      <c r="AH23" s="9"/>
      <c r="AI23" s="57" t="s">
        <v>406</v>
      </c>
      <c r="AJ23" s="57"/>
      <c r="AK23" s="57"/>
      <c r="AL23" s="57"/>
      <c r="AM23" s="57"/>
      <c r="AN23" s="25"/>
      <c r="AO23" s="57"/>
      <c r="AP23" s="9"/>
      <c r="AQ23" s="9"/>
      <c r="AR23" s="9"/>
      <c r="AS23" s="9"/>
      <c r="AT23" s="9"/>
      <c r="AU23" s="9"/>
      <c r="AV23" s="9"/>
      <c r="AW23" s="9"/>
      <c r="AX23" s="10"/>
      <c r="AY23" s="81"/>
      <c r="AZ23" s="80"/>
    </row>
    <row r="24" spans="1:58" s="82" customFormat="1" ht="21.95" customHeight="1">
      <c r="A24" s="79"/>
      <c r="B24" s="80"/>
      <c r="C24" s="22" t="s">
        <v>409</v>
      </c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86"/>
      <c r="T24" s="23"/>
      <c r="U24" s="23"/>
      <c r="V24" s="7"/>
      <c r="W24" s="7"/>
      <c r="X24" s="7"/>
      <c r="Y24" s="86"/>
      <c r="Z24" s="7"/>
      <c r="AA24" s="7"/>
      <c r="AB24" s="86"/>
      <c r="AC24" s="7"/>
      <c r="AD24" s="7"/>
      <c r="AE24" s="7"/>
      <c r="AF24" s="7"/>
      <c r="AG24" s="7"/>
      <c r="AH24" s="7"/>
      <c r="AI24" s="57" t="s">
        <v>407</v>
      </c>
      <c r="AJ24" s="57"/>
      <c r="AK24" s="57"/>
      <c r="AL24" s="86"/>
      <c r="AM24" s="86"/>
      <c r="AN24" s="7"/>
      <c r="AO24" s="7"/>
      <c r="AP24" s="7"/>
      <c r="AQ24" s="7"/>
      <c r="AR24" s="121"/>
      <c r="AS24" s="7"/>
      <c r="AT24" s="7"/>
      <c r="AU24" s="7"/>
      <c r="AV24" s="7"/>
      <c r="AW24" s="7"/>
      <c r="AX24" s="8"/>
      <c r="AY24" s="81"/>
      <c r="AZ24" s="80"/>
    </row>
    <row r="25" spans="1:58" ht="21.95" customHeight="1">
      <c r="A25" s="37"/>
      <c r="B25" s="20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16"/>
      <c r="AZ25" s="20"/>
    </row>
    <row r="26" spans="1:58" ht="21.75" customHeight="1">
      <c r="A26" s="37"/>
      <c r="B26" s="20"/>
      <c r="C26" s="164" t="s">
        <v>411</v>
      </c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6"/>
      <c r="AG26" s="151" t="s">
        <v>376</v>
      </c>
      <c r="AH26" s="151"/>
      <c r="AI26" s="151"/>
      <c r="AJ26" s="151"/>
      <c r="AK26" s="151"/>
      <c r="AL26" s="151"/>
      <c r="AM26" s="143" t="s">
        <v>378</v>
      </c>
      <c r="AN26" s="144"/>
      <c r="AO26" s="144"/>
      <c r="AP26" s="144"/>
      <c r="AQ26" s="144"/>
      <c r="AR26" s="145"/>
      <c r="AS26" s="145" t="s">
        <v>379</v>
      </c>
      <c r="AT26" s="151"/>
      <c r="AU26" s="151"/>
      <c r="AV26" s="151"/>
      <c r="AW26" s="151"/>
      <c r="AX26" s="151"/>
      <c r="AY26" s="16"/>
      <c r="AZ26" s="20"/>
    </row>
    <row r="27" spans="1:58" ht="21.95" customHeight="1">
      <c r="A27" s="37"/>
      <c r="B27" s="20"/>
      <c r="C27" s="148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50"/>
      <c r="AG27" s="161"/>
      <c r="AH27" s="162"/>
      <c r="AI27" s="162"/>
      <c r="AJ27" s="162"/>
      <c r="AK27" s="162"/>
      <c r="AL27" s="163"/>
      <c r="AM27" s="158"/>
      <c r="AN27" s="159"/>
      <c r="AO27" s="159"/>
      <c r="AP27" s="159"/>
      <c r="AQ27" s="159"/>
      <c r="AR27" s="160"/>
      <c r="AS27" s="155">
        <f>AG27*AM27</f>
        <v>0</v>
      </c>
      <c r="AT27" s="156"/>
      <c r="AU27" s="156"/>
      <c r="AV27" s="156"/>
      <c r="AW27" s="156"/>
      <c r="AX27" s="157"/>
      <c r="AY27" s="16"/>
      <c r="AZ27" s="20"/>
      <c r="BA27" s="12" t="str">
        <f>IF(OR(C27=Intervalos!$Y$2,C27=Intervalos!$Y$3,C27=Intervalos!$Y$4,C27=Intervalos!$Y$5,C27=Intervalos!$Y$6,C27=Intervalos!$Y$7,C27=Intervalos!$Y$8,C27=Intervalos!$Y$9,C27=Intervalos!$Y$10,C27=Intervalos!$Y$11,C27=Intervalos!$Y$12,C27=Intervalos!$Y$13,C27=Intervalos!$Y$14,C27=Intervalos!$Y$15,C27=Intervalos!$Y$16),"Fazer Pesquisa","Não Fazer Pesquisa")</f>
        <v>Não Fazer Pesquisa</v>
      </c>
      <c r="BB27" s="12" t="str">
        <f>IF(AND(OR(C27=Intervalos!$Y$3,C27=Intervalos!$Y$4,C27=Intervalos!$Y$6,C27=Intervalos!$Y$8,C27=Intervalos!$Y$10,C27=Intervalos!$Y$12,C27=Intervalos!$Y$14,C27=Intervalos!$Y$16),$AK$24="Brasil"),"Pesquisa Consistente p/ Nacional",IF(AND(OR(C27=Intervalos!$Y$5,C27=Intervalos!$Y$7,C27=Intervalos!$Y$9,C27=Intervalos!$Y$11,C27=Intervalos!$Y$13,C27=Intervalos!$Y$15),$AK$24&lt;&gt;"Brasil"),"Pesquisa Consistente p/ Internacional",IF(C27=Intervalos!$Y$2,"Pesquisa Consistente p/ Adic. Desloc.","Pesquisa Inconsistente")))</f>
        <v>Pesquisa Inconsistente</v>
      </c>
      <c r="BC27" s="12" t="str">
        <f>IF(AND(BA27="Fazer Pesquisa",$AK$24="Brasil"),IF(OR($F$24=Intervalos!$M$3,$F$24=Intervalos!$M$4,$F$24=Intervalos!$M$5,$F$24=Intervalos!$M$6,$F$24=Intervalos!$M$7,$F$24=Intervalos!$M$8,$F$24=Intervalos!$M$9,$F$24=Intervalos!$M$10,$F$24=Intervalos!$M$11,$F$24=Intervalos!$M$12,$F$24=Intervalos!$M$13,$F$24=Intervalos!$M$14,$F$24=Intervalos!$M$15,$F$24=Intervalos!$M$16,$F$24=Intervalos!$M$17,$F$24=Intervalos!$M$18,$F$24=Intervalos!$M$19,$F$24=Intervalos!$M$20,$F$24=Intervalos!$M$21,$F$24=Intervalos!$M$22,$F$24=Intervalos!$M$23,$F$24=Intervalos!$M$24,$F$24=Intervalos!$M$25,$F$24=Intervalos!$M$26,$F$24=Intervalos!$M$27,$F$24=Intervalos!$M$28,$F$24=Intervalos!$M$29,$F$24=Intervalos!$M$30),"Cidade na TabelaDiariasNacionais","Cidade não localizada na TabelaDiariasNacionais"),"-")</f>
        <v>-</v>
      </c>
      <c r="BD27" s="12" t="str">
        <f>IF(AND(BA27="Fazer Pesquisa",$AK$24&lt;&gt;"Brasil"),IF(OR($AK$24=Intervalos!$S$3,$AK$24=Intervalos!$S$4,$AK$24=Intervalos!$S$5,$AK$24=Intervalos!$S$6,$AK$24=Intervalos!$S$7,$AK$24=Intervalos!$S$8,$AK$24=Intervalos!$S$9,$AK$24=Intervalos!$S$10,$AK$24=Intervalos!$S$11,$AK$24=Intervalos!$S$12,$AK$24=Intervalos!$S$13,$AK$24=Intervalos!$S$14,$AK$24=Intervalos!$S$15,$AK$24=Intervalos!$S$16,$AK$24=Intervalos!$S$17,$AK$24=Intervalos!$S$18,$AK$24=Intervalos!$S$19,$AK$24=Intervalos!$S$20,$AK$24=Intervalos!$S$21,$AK$24=Intervalos!$S$22,$AK$24=Intervalos!$S$23,$AK$24=Intervalos!$S$24,$AK$24=Intervalos!$S$25,$AK$24=Intervalos!$S$26,$AK$24=Intervalos!$S$27,$AK$24=Intervalos!$S$28,$AK$24=Intervalos!$S$29,$AK$24=Intervalos!$S$30,$AK$24=Intervalos!$S$31,$AK$24=Intervalos!$S$32,$AK$24=Intervalos!$S$33,$AK$24=Intervalos!$S$34,$AK$24=Intervalos!$S$35,$AK$24=Intervalos!$S$36,$AK$24=Intervalos!$S$37,$AK$24=Intervalos!$S$38,$AK$24=Intervalos!$S$39,$AK$24=Intervalos!$S$40,$AK$24=Intervalos!$S$41,$AK$24=Intervalos!$S$42,$AK$24=Intervalos!$S$43,$AK$24=Intervalos!$S$44,$AK$24=Intervalos!$S$45,$AK$24=Intervalos!$S$46,$AK$24=Intervalos!$S$47,$AK$24=Intervalos!$S$48,$AK$24=Intervalos!$S$49,$AK$24=Intervalos!$S$50,$AK$24=Intervalos!$S$51,$AK$24=Intervalos!$S$52,$AK$24=Intervalos!$S$53,$AK$24=Intervalos!$S$54,$AK$24=Intervalos!$S$55,$AK$24=Intervalos!$S$56,$AK$24=Intervalos!$S$57,$AK$24=Intervalos!$S$58,$AK$24=Intervalos!$S$59,$AK$24=Intervalos!$S$60,$AK$24=Intervalos!$S$61,$AK$24=Intervalos!$S$62,$AK$24=Intervalos!$S$63,$AK$24=Intervalos!$S$64,$AK$24=Intervalos!$S$65,$AK$24=Intervalos!$S$66,$AK$24=Intervalos!$S$67,$AK$24=Intervalos!$S$68,$AK$24=Intervalos!$S$69,$AK$24=Intervalos!$S$70,$AK$24=Intervalos!$S$71,$AK$24=Intervalos!$S$72,$AK$24=Intervalos!$S$73,$AK$24=Intervalos!$S$74,$AK$24=Intervalos!$S$75,$AK$24=Intervalos!$S$76,$AK$24=Intervalos!$S$77,$AK$24=Intervalos!$S$78,$AK$24=Intervalos!$S$79,$AK$24=Intervalos!$S$80,$AK$24=Intervalos!$S$81,$AK$24=Intervalos!$S$82,$AK$24=Intervalos!$S$83,$AK$24=Intervalos!$S$84,$AK$24=Intervalos!$S$85,$AK$24=Intervalos!$S$86,$AK$24=Intervalos!$S$87,$AK$24=Intervalos!$S$88,$AK$24=Intervalos!$S$89,$AK$24=Intervalos!$S$90,$AK$24=Intervalos!$S$91,$AK$24=Intervalos!$S$92,$AK$24=Intervalos!$S$93,$AK$24=Intervalos!$S$94,$AK$24=Intervalos!$S$95,$AK$24=Intervalos!$S$96,$AK$24=Intervalos!$S$97,$AK$24=Intervalos!$S$98,$AK$24=Intervalos!$S$99,$AK$24=Intervalos!$S$100,$AK$24=Intervalos!$S$101,$AK$24=Intervalos!$S$102,$AK$24=Intervalos!$S$103,$AK$24=Intervalos!$S$104,$AK$24=Intervalos!$S$105,$AK$24=Intervalos!$S$106,$AK$24=Intervalos!$S$107,$AK$24=Intervalos!$S$108,$AK$24=Intervalos!$S$109,$AK$24=Intervalos!$S$110,$AK$24=Intervalos!$S$111,$AK$24=Intervalos!$S$112,$AK$24=Intervalos!$S$113,$AK$24=Intervalos!$S$114,$AK$24=Intervalos!$S$115,$AK$24=Intervalos!$S$116,$AK$24=Intervalos!$S$117,$AK$24=Intervalos!$S$118,$AK$24=Intervalos!$S$119,$AK$24=Intervalos!$S$120,$AK$24=Intervalos!$S$121,$AK$24=Intervalos!$S$122,$AK$24=Intervalos!$S$123,$AK$24=Intervalos!$S$124,$AK$24=Intervalos!$S$125,$AK$24=Intervalos!$S$126,$AK$24=Intervalos!$S$127,$AK$24=Intervalos!$S$128,$AK$24=Intervalos!$S$129,$AK$24=Intervalos!$S$130,$AK$24=Intervalos!$S$131,$AK$24=Intervalos!$S$132,$AK$24=Intervalos!$S$133,$AK$24=Intervalos!$S$134,$AK$24=Intervalos!$S$135,$AK$24=Intervalos!$S$136,$AK$24=Intervalos!$S$137,$AK$24=Intervalos!$S$138,$AK$24=Intervalos!$S$139,$AK$24=Intervalos!$S$140,$AK$24=Intervalos!$S$141,$AK$24=Intervalos!$S$142,$AK$24=Intervalos!$S$143,$AK$24=Intervalos!$S$144,$AK$24=Intervalos!$S$145,$AK$24=Intervalos!$S$146,$AK$24=Intervalos!$S$147,$AK$24=Intervalos!$S$148,$AK$24=Intervalos!$S$149,$AK$24=Intervalos!$S$150,$AK$24=Intervalos!$S$151,$AK$24=Intervalos!$S$152,$AK$24=Intervalos!$S$153,$AK$24=Intervalos!$S$154,$AK$24=Intervalos!$S$155,$AK$24=Intervalos!$S$156,$AK$24=Intervalos!$S$157,$AK$24=Intervalos!$S$158,$AK$24=Intervalos!$S$159,$AK$24=Intervalos!$S$160,$AK$24=Intervalos!$S$161,$AK$24=Intervalos!$S$162,$AK$24=Intervalos!$S$163,$AK$24=Intervalos!$S$164,$AK$24=Intervalos!$S$165,$AK$24=Intervalos!$S$166,$AK$24=Intervalos!$S$167,$AK$24=Intervalos!$S$168,$AK$24=Intervalos!$S$169,$AK$24=Intervalos!$S$170,$AK$24=Intervalos!$S$171,$AK$24=Intervalos!$S$172,$AK$24=Intervalos!$S$173,$AK$24=Intervalos!$S$174,$AK$24=Intervalos!$S$175,$AK$24=Intervalos!$S$176,$AK$24=Intervalos!$S$177,$AK$24=Intervalos!$S$178,$AK$24=Intervalos!$S$179,$AK$24=Intervalos!$S$180,$AK$24=Intervalos!$S$181,$AK$24=Intervalos!$S$182,$AK$24=Intervalos!$S$183,$AK$24=Intervalos!$S$184,$AK$24=Intervalos!$S$185,$AK$24=Intervalos!$S$186,$AK$24=Intervalos!$S$187,$AK$24=Intervalos!$S$188,$AK$24=Intervalos!$S$189,$AK$24=Intervalos!$S$190,$AK$24=Intervalos!$S$191,$AK$24=Intervalos!$S$192,$AK$24=Intervalos!$S$193,$AK$24=Intervalos!$S$194,$AK$24=Intervalos!$S$195),"País na TabelaDiariasInternacionais","País não localizado na TabelaDiariasInternacionais"),"-")</f>
        <v>-</v>
      </c>
      <c r="BE27" s="13" t="e">
        <f t="shared" ref="BE27:BE32" si="0">VLOOKUP(C27,TabelaIndice,2)</f>
        <v>#N/A</v>
      </c>
      <c r="BF27" s="14">
        <f ca="1">SUMIF($C$27:$R$32,Intervalos!$Y2,$AS$27:$AX$32)</f>
        <v>0</v>
      </c>
    </row>
    <row r="28" spans="1:58" ht="21.95" customHeight="1">
      <c r="A28" s="37"/>
      <c r="B28" s="20"/>
      <c r="C28" s="148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50"/>
      <c r="AG28" s="161"/>
      <c r="AH28" s="162"/>
      <c r="AI28" s="162"/>
      <c r="AJ28" s="162"/>
      <c r="AK28" s="162"/>
      <c r="AL28" s="163"/>
      <c r="AM28" s="158"/>
      <c r="AN28" s="159"/>
      <c r="AO28" s="159"/>
      <c r="AP28" s="159"/>
      <c r="AQ28" s="159"/>
      <c r="AR28" s="160"/>
      <c r="AS28" s="155">
        <f t="shared" ref="AS28:AS32" si="1">AG28*AM28</f>
        <v>0</v>
      </c>
      <c r="AT28" s="156"/>
      <c r="AU28" s="156"/>
      <c r="AV28" s="156"/>
      <c r="AW28" s="156"/>
      <c r="AX28" s="157"/>
      <c r="AY28" s="16"/>
      <c r="AZ28" s="20"/>
      <c r="BA28" s="12" t="str">
        <f>IF(OR(C28=Intervalos!$Y$2,C28=Intervalos!$Y$3,C28=Intervalos!$Y$4,C28=Intervalos!$Y$5,C28=Intervalos!$Y$6,C28=Intervalos!$Y$7,C28=Intervalos!$Y$8,C28=Intervalos!$Y$9,C28=Intervalos!$Y$10,C28=Intervalos!$Y$11,C28=Intervalos!$Y$12,C28=Intervalos!$Y$13,C28=Intervalos!$Y$14,C28=Intervalos!$Y$15,C28=Intervalos!$Y$16),"Fazer Pesquisa","Não Fazer Pesquisa")</f>
        <v>Não Fazer Pesquisa</v>
      </c>
      <c r="BB28" s="12" t="str">
        <f>IF(AND(OR(C28=Intervalos!$Y$3,C28=Intervalos!$Y$4,C28=Intervalos!$Y$6,C28=Intervalos!$Y$8,C28=Intervalos!$Y$10,C28=Intervalos!$Y$12,C28=Intervalos!$Y$14,C28=Intervalos!$Y$16),$AK$24="Brasil"),"Pesquisa Consistente p/ Nacional",IF(AND(OR(C28=Intervalos!$Y$5,C28=Intervalos!$Y$7,C28=Intervalos!$Y$9,C28=Intervalos!$Y$11,C28=Intervalos!$Y$13,C28=Intervalos!$Y$15),$AK$24&lt;&gt;"Brasil"),"Pesquisa Consistente p/ Internacional",IF(C28=Intervalos!$Y$2,"Pesquisa Consistente p/ Adic. Desloc.","Pesquisa Inconsistente")))</f>
        <v>Pesquisa Inconsistente</v>
      </c>
      <c r="BC28" s="12" t="str">
        <f>IF(AND(BA28="Fazer Pesquisa",$AK$24="Brasil"),IF(OR($F$24=Intervalos!$M$3,$F$24=Intervalos!$M$4,$F$24=Intervalos!$M$5,$F$24=Intervalos!$M$6,$F$24=Intervalos!$M$7,$F$24=Intervalos!$M$8,$F$24=Intervalos!$M$9,$F$24=Intervalos!$M$10,$F$24=Intervalos!$M$11,$F$24=Intervalos!$M$12,$F$24=Intervalos!$M$13,$F$24=Intervalos!$M$14,$F$24=Intervalos!$M$15,$F$24=Intervalos!$M$16,$F$24=Intervalos!$M$17,$F$24=Intervalos!$M$18,$F$24=Intervalos!$M$19,$F$24=Intervalos!$M$20,$F$24=Intervalos!$M$21,$F$24=Intervalos!$M$22,$F$24=Intervalos!$M$23,$F$24=Intervalos!$M$24,$F$24=Intervalos!$M$25,$F$24=Intervalos!$M$26,$F$24=Intervalos!$M$27,$F$24=Intervalos!$M$28,$F$24=Intervalos!$M$29,$F$24=Intervalos!$M$30),"Cidade na TabelaDiariasNacionais","Cidade não localizada na TabelaDiariasNacionais"),"-")</f>
        <v>-</v>
      </c>
      <c r="BD28" s="12" t="str">
        <f>IF(AND(BA28="Fazer Pesquisa",$AK$24&lt;&gt;"Brasil"),IF(OR($AK$24=Intervalos!$S$3,$AK$24=Intervalos!$S$4,$AK$24=Intervalos!$S$5,$AK$24=Intervalos!$S$6,$AK$24=Intervalos!$S$7,$AK$24=Intervalos!$S$8,$AK$24=Intervalos!$S$9,$AK$24=Intervalos!$S$10,$AK$24=Intervalos!$S$11,$AK$24=Intervalos!$S$12,$AK$24=Intervalos!$S$13,$AK$24=Intervalos!$S$14,$AK$24=Intervalos!$S$15,$AK$24=Intervalos!$S$16,$AK$24=Intervalos!$S$17,$AK$24=Intervalos!$S$18,$AK$24=Intervalos!$S$19,$AK$24=Intervalos!$S$20,$AK$24=Intervalos!$S$21,$AK$24=Intervalos!$S$22,$AK$24=Intervalos!$S$23,$AK$24=Intervalos!$S$24,$AK$24=Intervalos!$S$25,$AK$24=Intervalos!$S$26,$AK$24=Intervalos!$S$27,$AK$24=Intervalos!$S$28,$AK$24=Intervalos!$S$29,$AK$24=Intervalos!$S$30,$AK$24=Intervalos!$S$31,$AK$24=Intervalos!$S$32,$AK$24=Intervalos!$S$33,$AK$24=Intervalos!$S$34,$AK$24=Intervalos!$S$35,$AK$24=Intervalos!$S$36,$AK$24=Intervalos!$S$37,$AK$24=Intervalos!$S$38,$AK$24=Intervalos!$S$39,$AK$24=Intervalos!$S$40,$AK$24=Intervalos!$S$41,$AK$24=Intervalos!$S$42,$AK$24=Intervalos!$S$43,$AK$24=Intervalos!$S$44,$AK$24=Intervalos!$S$45,$AK$24=Intervalos!$S$46,$AK$24=Intervalos!$S$47,$AK$24=Intervalos!$S$48,$AK$24=Intervalos!$S$49,$AK$24=Intervalos!$S$50,$AK$24=Intervalos!$S$51,$AK$24=Intervalos!$S$52,$AK$24=Intervalos!$S$53,$AK$24=Intervalos!$S$54,$AK$24=Intervalos!$S$55,$AK$24=Intervalos!$S$56,$AK$24=Intervalos!$S$57,$AK$24=Intervalos!$S$58,$AK$24=Intervalos!$S$59,$AK$24=Intervalos!$S$60,$AK$24=Intervalos!$S$61,$AK$24=Intervalos!$S$62,$AK$24=Intervalos!$S$63,$AK$24=Intervalos!$S$64,$AK$24=Intervalos!$S$65,$AK$24=Intervalos!$S$66,$AK$24=Intervalos!$S$67,$AK$24=Intervalos!$S$68,$AK$24=Intervalos!$S$69,$AK$24=Intervalos!$S$70,$AK$24=Intervalos!$S$71,$AK$24=Intervalos!$S$72,$AK$24=Intervalos!$S$73,$AK$24=Intervalos!$S$74,$AK$24=Intervalos!$S$75,$AK$24=Intervalos!$S$76,$AK$24=Intervalos!$S$77,$AK$24=Intervalos!$S$78,$AK$24=Intervalos!$S$79,$AK$24=Intervalos!$S$80,$AK$24=Intervalos!$S$81,$AK$24=Intervalos!$S$82,$AK$24=Intervalos!$S$83,$AK$24=Intervalos!$S$84,$AK$24=Intervalos!$S$85,$AK$24=Intervalos!$S$86,$AK$24=Intervalos!$S$87,$AK$24=Intervalos!$S$88,$AK$24=Intervalos!$S$89,$AK$24=Intervalos!$S$90,$AK$24=Intervalos!$S$91,$AK$24=Intervalos!$S$92,$AK$24=Intervalos!$S$93,$AK$24=Intervalos!$S$94,$AK$24=Intervalos!$S$95,$AK$24=Intervalos!$S$96,$AK$24=Intervalos!$S$97,$AK$24=Intervalos!$S$98,$AK$24=Intervalos!$S$99,$AK$24=Intervalos!$S$100,$AK$24=Intervalos!$S$101,$AK$24=Intervalos!$S$102,$AK$24=Intervalos!$S$103,$AK$24=Intervalos!$S$104,$AK$24=Intervalos!$S$105,$AK$24=Intervalos!$S$106,$AK$24=Intervalos!$S$107,$AK$24=Intervalos!$S$108,$AK$24=Intervalos!$S$109,$AK$24=Intervalos!$S$110,$AK$24=Intervalos!$S$111,$AK$24=Intervalos!$S$112,$AK$24=Intervalos!$S$113,$AK$24=Intervalos!$S$114,$AK$24=Intervalos!$S$115,$AK$24=Intervalos!$S$116,$AK$24=Intervalos!$S$117,$AK$24=Intervalos!$S$118,$AK$24=Intervalos!$S$119,$AK$24=Intervalos!$S$120,$AK$24=Intervalos!$S$121,$AK$24=Intervalos!$S$122,$AK$24=Intervalos!$S$123,$AK$24=Intervalos!$S$124,$AK$24=Intervalos!$S$125,$AK$24=Intervalos!$S$126,$AK$24=Intervalos!$S$127,$AK$24=Intervalos!$S$128,$AK$24=Intervalos!$S$129,$AK$24=Intervalos!$S$130,$AK$24=Intervalos!$S$131,$AK$24=Intervalos!$S$132,$AK$24=Intervalos!$S$133,$AK$24=Intervalos!$S$134,$AK$24=Intervalos!$S$135,$AK$24=Intervalos!$S$136,$AK$24=Intervalos!$S$137,$AK$24=Intervalos!$S$138,$AK$24=Intervalos!$S$139,$AK$24=Intervalos!$S$140,$AK$24=Intervalos!$S$141,$AK$24=Intervalos!$S$142,$AK$24=Intervalos!$S$143,$AK$24=Intervalos!$S$144,$AK$24=Intervalos!$S$145,$AK$24=Intervalos!$S$146,$AK$24=Intervalos!$S$147,$AK$24=Intervalos!$S$148,$AK$24=Intervalos!$S$149,$AK$24=Intervalos!$S$150,$AK$24=Intervalos!$S$151,$AK$24=Intervalos!$S$152,$AK$24=Intervalos!$S$153,$AK$24=Intervalos!$S$154,$AK$24=Intervalos!$S$155,$AK$24=Intervalos!$S$156,$AK$24=Intervalos!$S$157,$AK$24=Intervalos!$S$158,$AK$24=Intervalos!$S$159,$AK$24=Intervalos!$S$160,$AK$24=Intervalos!$S$161,$AK$24=Intervalos!$S$162,$AK$24=Intervalos!$S$163,$AK$24=Intervalos!$S$164,$AK$24=Intervalos!$S$165,$AK$24=Intervalos!$S$166,$AK$24=Intervalos!$S$167,$AK$24=Intervalos!$S$168,$AK$24=Intervalos!$S$169,$AK$24=Intervalos!$S$170,$AK$24=Intervalos!$S$171,$AK$24=Intervalos!$S$172,$AK$24=Intervalos!$S$173,$AK$24=Intervalos!$S$174,$AK$24=Intervalos!$S$175,$AK$24=Intervalos!$S$176,$AK$24=Intervalos!$S$177,$AK$24=Intervalos!$S$178,$AK$24=Intervalos!$S$179,$AK$24=Intervalos!$S$180,$AK$24=Intervalos!$S$181,$AK$24=Intervalos!$S$182,$AK$24=Intervalos!$S$183,$AK$24=Intervalos!$S$184,$AK$24=Intervalos!$S$185,$AK$24=Intervalos!$S$186,$AK$24=Intervalos!$S$187,$AK$24=Intervalos!$S$188,$AK$24=Intervalos!$S$189,$AK$24=Intervalos!$S$190,$AK$24=Intervalos!$S$191,$AK$24=Intervalos!$S$192,$AK$24=Intervalos!$S$193,$AK$24=Intervalos!$S$194,$AK$24=Intervalos!$S$195),"País na TabelaDiariasInternacionais","País não localizado na TabelaDiariasInternacionais"),"-")</f>
        <v>-</v>
      </c>
      <c r="BE28" s="13" t="e">
        <f t="shared" si="0"/>
        <v>#N/A</v>
      </c>
      <c r="BF28" s="14">
        <f ca="1">SUMIF($C$27:$R$32,Intervalos!$Y3,$AS$27:$AX$32)</f>
        <v>0</v>
      </c>
    </row>
    <row r="29" spans="1:58" ht="21.95" customHeight="1">
      <c r="A29" s="37"/>
      <c r="B29" s="20"/>
      <c r="C29" s="148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50"/>
      <c r="AG29" s="161"/>
      <c r="AH29" s="162"/>
      <c r="AI29" s="162"/>
      <c r="AJ29" s="162"/>
      <c r="AK29" s="162"/>
      <c r="AL29" s="163"/>
      <c r="AM29" s="158"/>
      <c r="AN29" s="159"/>
      <c r="AO29" s="159"/>
      <c r="AP29" s="159"/>
      <c r="AQ29" s="159"/>
      <c r="AR29" s="160"/>
      <c r="AS29" s="155">
        <f t="shared" si="1"/>
        <v>0</v>
      </c>
      <c r="AT29" s="156"/>
      <c r="AU29" s="156"/>
      <c r="AV29" s="156"/>
      <c r="AW29" s="156"/>
      <c r="AX29" s="157"/>
      <c r="AY29" s="16"/>
      <c r="AZ29" s="20"/>
      <c r="BA29" s="12" t="str">
        <f>IF(OR(C29=Intervalos!$Y$2,C29=Intervalos!$Y$3,C29=Intervalos!$Y$4,C29=Intervalos!$Y$5,C29=Intervalos!$Y$6,C29=Intervalos!$Y$7,C29=Intervalos!$Y$8,C29=Intervalos!$Y$9,C29=Intervalos!$Y$10,C29=Intervalos!$Y$11,C29=Intervalos!$Y$12,C29=Intervalos!$Y$13,C29=Intervalos!$Y$14,C29=Intervalos!$Y$15,C29=Intervalos!$Y$16),"Fazer Pesquisa","Não Fazer Pesquisa")</f>
        <v>Não Fazer Pesquisa</v>
      </c>
      <c r="BB29" s="12" t="str">
        <f>IF(AND(OR(C29=Intervalos!$Y$3,C29=Intervalos!$Y$4,C29=Intervalos!$Y$6,C29=Intervalos!$Y$8,C29=Intervalos!$Y$10,C29=Intervalos!$Y$12,C29=Intervalos!$Y$14,C29=Intervalos!$Y$16),$AK$24="Brasil"),"Pesquisa Consistente p/ Nacional",IF(AND(OR(C29=Intervalos!$Y$5,C29=Intervalos!$Y$7,C29=Intervalos!$Y$9,C29=Intervalos!$Y$11,C29=Intervalos!$Y$13,C29=Intervalos!$Y$15),$AK$24&lt;&gt;"Brasil"),"Pesquisa Consistente p/ Internacional",IF(C29=Intervalos!$Y$2,"Pesquisa Consistente p/ Adic. Desloc.","Pesquisa Inconsistente")))</f>
        <v>Pesquisa Inconsistente</v>
      </c>
      <c r="BC29" s="12" t="str">
        <f>IF(AND(BA29="Fazer Pesquisa",$AK$24="Brasil"),IF(OR($F$24=Intervalos!$M$3,$F$24=Intervalos!$M$4,$F$24=Intervalos!$M$5,$F$24=Intervalos!$M$6,$F$24=Intervalos!$M$7,$F$24=Intervalos!$M$8,$F$24=Intervalos!$M$9,$F$24=Intervalos!$M$10,$F$24=Intervalos!$M$11,$F$24=Intervalos!$M$12,$F$24=Intervalos!$M$13,$F$24=Intervalos!$M$14,$F$24=Intervalos!$M$15,$F$24=Intervalos!$M$16,$F$24=Intervalos!$M$17,$F$24=Intervalos!$M$18,$F$24=Intervalos!$M$19,$F$24=Intervalos!$M$20,$F$24=Intervalos!$M$21,$F$24=Intervalos!$M$22,$F$24=Intervalos!$M$23,$F$24=Intervalos!$M$24,$F$24=Intervalos!$M$25,$F$24=Intervalos!$M$26,$F$24=Intervalos!$M$27,$F$24=Intervalos!$M$28,$F$24=Intervalos!$M$29,$F$24=Intervalos!$M$30),"Cidade na TabelaDiariasNacionais","Cidade não localizada na TabelaDiariasNacionais"),"-")</f>
        <v>-</v>
      </c>
      <c r="BD29" s="12" t="str">
        <f>IF(AND(BA29="Fazer Pesquisa",$AK$24&lt;&gt;"Brasil"),IF(OR($AK$24=Intervalos!$S$3,$AK$24=Intervalos!$S$4,$AK$24=Intervalos!$S$5,$AK$24=Intervalos!$S$6,$AK$24=Intervalos!$S$7,$AK$24=Intervalos!$S$8,$AK$24=Intervalos!$S$9,$AK$24=Intervalos!$S$10,$AK$24=Intervalos!$S$11,$AK$24=Intervalos!$S$12,$AK$24=Intervalos!$S$13,$AK$24=Intervalos!$S$14,$AK$24=Intervalos!$S$15,$AK$24=Intervalos!$S$16,$AK$24=Intervalos!$S$17,$AK$24=Intervalos!$S$18,$AK$24=Intervalos!$S$19,$AK$24=Intervalos!$S$20,$AK$24=Intervalos!$S$21,$AK$24=Intervalos!$S$22,$AK$24=Intervalos!$S$23,$AK$24=Intervalos!$S$24,$AK$24=Intervalos!$S$25,$AK$24=Intervalos!$S$26,$AK$24=Intervalos!$S$27,$AK$24=Intervalos!$S$28,$AK$24=Intervalos!$S$29,$AK$24=Intervalos!$S$30,$AK$24=Intervalos!$S$31,$AK$24=Intervalos!$S$32,$AK$24=Intervalos!$S$33,$AK$24=Intervalos!$S$34,$AK$24=Intervalos!$S$35,$AK$24=Intervalos!$S$36,$AK$24=Intervalos!$S$37,$AK$24=Intervalos!$S$38,$AK$24=Intervalos!$S$39,$AK$24=Intervalos!$S$40,$AK$24=Intervalos!$S$41,$AK$24=Intervalos!$S$42,$AK$24=Intervalos!$S$43,$AK$24=Intervalos!$S$44,$AK$24=Intervalos!$S$45,$AK$24=Intervalos!$S$46,$AK$24=Intervalos!$S$47,$AK$24=Intervalos!$S$48,$AK$24=Intervalos!$S$49,$AK$24=Intervalos!$S$50,$AK$24=Intervalos!$S$51,$AK$24=Intervalos!$S$52,$AK$24=Intervalos!$S$53,$AK$24=Intervalos!$S$54,$AK$24=Intervalos!$S$55,$AK$24=Intervalos!$S$56,$AK$24=Intervalos!$S$57,$AK$24=Intervalos!$S$58,$AK$24=Intervalos!$S$59,$AK$24=Intervalos!$S$60,$AK$24=Intervalos!$S$61,$AK$24=Intervalos!$S$62,$AK$24=Intervalos!$S$63,$AK$24=Intervalos!$S$64,$AK$24=Intervalos!$S$65,$AK$24=Intervalos!$S$66,$AK$24=Intervalos!$S$67,$AK$24=Intervalos!$S$68,$AK$24=Intervalos!$S$69,$AK$24=Intervalos!$S$70,$AK$24=Intervalos!$S$71,$AK$24=Intervalos!$S$72,$AK$24=Intervalos!$S$73,$AK$24=Intervalos!$S$74,$AK$24=Intervalos!$S$75,$AK$24=Intervalos!$S$76,$AK$24=Intervalos!$S$77,$AK$24=Intervalos!$S$78,$AK$24=Intervalos!$S$79,$AK$24=Intervalos!$S$80,$AK$24=Intervalos!$S$81,$AK$24=Intervalos!$S$82,$AK$24=Intervalos!$S$83,$AK$24=Intervalos!$S$84,$AK$24=Intervalos!$S$85,$AK$24=Intervalos!$S$86,$AK$24=Intervalos!$S$87,$AK$24=Intervalos!$S$88,$AK$24=Intervalos!$S$89,$AK$24=Intervalos!$S$90,$AK$24=Intervalos!$S$91,$AK$24=Intervalos!$S$92,$AK$24=Intervalos!$S$93,$AK$24=Intervalos!$S$94,$AK$24=Intervalos!$S$95,$AK$24=Intervalos!$S$96,$AK$24=Intervalos!$S$97,$AK$24=Intervalos!$S$98,$AK$24=Intervalos!$S$99,$AK$24=Intervalos!$S$100,$AK$24=Intervalos!$S$101,$AK$24=Intervalos!$S$102,$AK$24=Intervalos!$S$103,$AK$24=Intervalos!$S$104,$AK$24=Intervalos!$S$105,$AK$24=Intervalos!$S$106,$AK$24=Intervalos!$S$107,$AK$24=Intervalos!$S$108,$AK$24=Intervalos!$S$109,$AK$24=Intervalos!$S$110,$AK$24=Intervalos!$S$111,$AK$24=Intervalos!$S$112,$AK$24=Intervalos!$S$113,$AK$24=Intervalos!$S$114,$AK$24=Intervalos!$S$115,$AK$24=Intervalos!$S$116,$AK$24=Intervalos!$S$117,$AK$24=Intervalos!$S$118,$AK$24=Intervalos!$S$119,$AK$24=Intervalos!$S$120,$AK$24=Intervalos!$S$121,$AK$24=Intervalos!$S$122,$AK$24=Intervalos!$S$123,$AK$24=Intervalos!$S$124,$AK$24=Intervalos!$S$125,$AK$24=Intervalos!$S$126,$AK$24=Intervalos!$S$127,$AK$24=Intervalos!$S$128,$AK$24=Intervalos!$S$129,$AK$24=Intervalos!$S$130,$AK$24=Intervalos!$S$131,$AK$24=Intervalos!$S$132,$AK$24=Intervalos!$S$133,$AK$24=Intervalos!$S$134,$AK$24=Intervalos!$S$135,$AK$24=Intervalos!$S$136,$AK$24=Intervalos!$S$137,$AK$24=Intervalos!$S$138,$AK$24=Intervalos!$S$139,$AK$24=Intervalos!$S$140,$AK$24=Intervalos!$S$141,$AK$24=Intervalos!$S$142,$AK$24=Intervalos!$S$143,$AK$24=Intervalos!$S$144,$AK$24=Intervalos!$S$145,$AK$24=Intervalos!$S$146,$AK$24=Intervalos!$S$147,$AK$24=Intervalos!$S$148,$AK$24=Intervalos!$S$149,$AK$24=Intervalos!$S$150,$AK$24=Intervalos!$S$151,$AK$24=Intervalos!$S$152,$AK$24=Intervalos!$S$153,$AK$24=Intervalos!$S$154,$AK$24=Intervalos!$S$155,$AK$24=Intervalos!$S$156,$AK$24=Intervalos!$S$157,$AK$24=Intervalos!$S$158,$AK$24=Intervalos!$S$159,$AK$24=Intervalos!$S$160,$AK$24=Intervalos!$S$161,$AK$24=Intervalos!$S$162,$AK$24=Intervalos!$S$163,$AK$24=Intervalos!$S$164,$AK$24=Intervalos!$S$165,$AK$24=Intervalos!$S$166,$AK$24=Intervalos!$S$167,$AK$24=Intervalos!$S$168,$AK$24=Intervalos!$S$169,$AK$24=Intervalos!$S$170,$AK$24=Intervalos!$S$171,$AK$24=Intervalos!$S$172,$AK$24=Intervalos!$S$173,$AK$24=Intervalos!$S$174,$AK$24=Intervalos!$S$175,$AK$24=Intervalos!$S$176,$AK$24=Intervalos!$S$177,$AK$24=Intervalos!$S$178,$AK$24=Intervalos!$S$179,$AK$24=Intervalos!$S$180,$AK$24=Intervalos!$S$181,$AK$24=Intervalos!$S$182,$AK$24=Intervalos!$S$183,$AK$24=Intervalos!$S$184,$AK$24=Intervalos!$S$185,$AK$24=Intervalos!$S$186,$AK$24=Intervalos!$S$187,$AK$24=Intervalos!$S$188,$AK$24=Intervalos!$S$189,$AK$24=Intervalos!$S$190,$AK$24=Intervalos!$S$191,$AK$24=Intervalos!$S$192,$AK$24=Intervalos!$S$193,$AK$24=Intervalos!$S$194,$AK$24=Intervalos!$S$195),"País na TabelaDiariasInternacionais","País não localizado na TabelaDiariasInternacionais"),"-")</f>
        <v>-</v>
      </c>
      <c r="BE29" s="13" t="e">
        <f t="shared" si="0"/>
        <v>#N/A</v>
      </c>
      <c r="BF29" s="14">
        <f ca="1">SUMIF($C$27:$R$32,Intervalos!$Y6,$AS$27:$AX$32)</f>
        <v>0</v>
      </c>
    </row>
    <row r="30" spans="1:58" ht="21.95" customHeight="1">
      <c r="A30" s="37"/>
      <c r="B30" s="20"/>
      <c r="C30" s="148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50"/>
      <c r="AG30" s="161"/>
      <c r="AH30" s="162"/>
      <c r="AI30" s="162"/>
      <c r="AJ30" s="162"/>
      <c r="AK30" s="162"/>
      <c r="AL30" s="163"/>
      <c r="AM30" s="158"/>
      <c r="AN30" s="159"/>
      <c r="AO30" s="159"/>
      <c r="AP30" s="159"/>
      <c r="AQ30" s="159"/>
      <c r="AR30" s="160"/>
      <c r="AS30" s="155">
        <f t="shared" si="1"/>
        <v>0</v>
      </c>
      <c r="AT30" s="156"/>
      <c r="AU30" s="156"/>
      <c r="AV30" s="156"/>
      <c r="AW30" s="156"/>
      <c r="AX30" s="157"/>
      <c r="AY30" s="16"/>
      <c r="AZ30" s="20"/>
      <c r="BA30" s="12" t="str">
        <f>IF(OR(C30=Intervalos!$Y$2,C30=Intervalos!$Y$3,C30=Intervalos!$Y$4,C30=Intervalos!$Y$5,C30=Intervalos!$Y$6,C30=Intervalos!$Y$7,C30=Intervalos!$Y$8,C30=Intervalos!$Y$9,C30=Intervalos!$Y$10,C30=Intervalos!$Y$11,C30=Intervalos!$Y$12,C30=Intervalos!$Y$13,C30=Intervalos!$Y$14,C30=Intervalos!$Y$15,C30=Intervalos!$Y$16),"Fazer Pesquisa","Não Fazer Pesquisa")</f>
        <v>Não Fazer Pesquisa</v>
      </c>
      <c r="BB30" s="12" t="str">
        <f>IF(AND(OR(C30=Intervalos!$Y$3,C30=Intervalos!$Y$4,C30=Intervalos!$Y$6,C30=Intervalos!$Y$8,C30=Intervalos!$Y$10,C30=Intervalos!$Y$12,C30=Intervalos!$Y$14,C30=Intervalos!$Y$16),$AK$24="Brasil"),"Pesquisa Consistente p/ Nacional",IF(AND(OR(C30=Intervalos!$Y$5,C30=Intervalos!$Y$7,C30=Intervalos!$Y$9,C30=Intervalos!$Y$11,C30=Intervalos!$Y$13,C30=Intervalos!$Y$15),$AK$24&lt;&gt;"Brasil"),"Pesquisa Consistente p/ Internacional",IF(C30=Intervalos!$Y$2,"Pesquisa Consistente p/ Adic. Desloc.","Pesquisa Inconsistente")))</f>
        <v>Pesquisa Inconsistente</v>
      </c>
      <c r="BC30" s="12" t="str">
        <f>IF(AND(BA30="Fazer Pesquisa",$AK$24="Brasil"),IF(OR($F$24=Intervalos!$M$3,$F$24=Intervalos!$M$4,$F$24=Intervalos!$M$5,$F$24=Intervalos!$M$6,$F$24=Intervalos!$M$7,$F$24=Intervalos!$M$8,$F$24=Intervalos!$M$9,$F$24=Intervalos!$M$10,$F$24=Intervalos!$M$11,$F$24=Intervalos!$M$12,$F$24=Intervalos!$M$13,$F$24=Intervalos!$M$14,$F$24=Intervalos!$M$15,$F$24=Intervalos!$M$16,$F$24=Intervalos!$M$17,$F$24=Intervalos!$M$18,$F$24=Intervalos!$M$19,$F$24=Intervalos!$M$20,$F$24=Intervalos!$M$21,$F$24=Intervalos!$M$22,$F$24=Intervalos!$M$23,$F$24=Intervalos!$M$24,$F$24=Intervalos!$M$25,$F$24=Intervalos!$M$26,$F$24=Intervalos!$M$27,$F$24=Intervalos!$M$28,$F$24=Intervalos!$M$29,$F$24=Intervalos!$M$30),"Cidade na TabelaDiariasNacionais","Cidade não localizada na TabelaDiariasNacionais"),"-")</f>
        <v>-</v>
      </c>
      <c r="BD30" s="12" t="str">
        <f>IF(AND(BA30="Fazer Pesquisa",$AK$24&lt;&gt;"Brasil"),IF(OR($AK$24=Intervalos!$S$3,$AK$24=Intervalos!$S$4,$AK$24=Intervalos!$S$5,$AK$24=Intervalos!$S$6,$AK$24=Intervalos!$S$7,$AK$24=Intervalos!$S$8,$AK$24=Intervalos!$S$9,$AK$24=Intervalos!$S$10,$AK$24=Intervalos!$S$11,$AK$24=Intervalos!$S$12,$AK$24=Intervalos!$S$13,$AK$24=Intervalos!$S$14,$AK$24=Intervalos!$S$15,$AK$24=Intervalos!$S$16,$AK$24=Intervalos!$S$17,$AK$24=Intervalos!$S$18,$AK$24=Intervalos!$S$19,$AK$24=Intervalos!$S$20,$AK$24=Intervalos!$S$21,$AK$24=Intervalos!$S$22,$AK$24=Intervalos!$S$23,$AK$24=Intervalos!$S$24,$AK$24=Intervalos!$S$25,$AK$24=Intervalos!$S$26,$AK$24=Intervalos!$S$27,$AK$24=Intervalos!$S$28,$AK$24=Intervalos!$S$29,$AK$24=Intervalos!$S$30,$AK$24=Intervalos!$S$31,$AK$24=Intervalos!$S$32,$AK$24=Intervalos!$S$33,$AK$24=Intervalos!$S$34,$AK$24=Intervalos!$S$35,$AK$24=Intervalos!$S$36,$AK$24=Intervalos!$S$37,$AK$24=Intervalos!$S$38,$AK$24=Intervalos!$S$39,$AK$24=Intervalos!$S$40,$AK$24=Intervalos!$S$41,$AK$24=Intervalos!$S$42,$AK$24=Intervalos!$S$43,$AK$24=Intervalos!$S$44,$AK$24=Intervalos!$S$45,$AK$24=Intervalos!$S$46,$AK$24=Intervalos!$S$47,$AK$24=Intervalos!$S$48,$AK$24=Intervalos!$S$49,$AK$24=Intervalos!$S$50,$AK$24=Intervalos!$S$51,$AK$24=Intervalos!$S$52,$AK$24=Intervalos!$S$53,$AK$24=Intervalos!$S$54,$AK$24=Intervalos!$S$55,$AK$24=Intervalos!$S$56,$AK$24=Intervalos!$S$57,$AK$24=Intervalos!$S$58,$AK$24=Intervalos!$S$59,$AK$24=Intervalos!$S$60,$AK$24=Intervalos!$S$61,$AK$24=Intervalos!$S$62,$AK$24=Intervalos!$S$63,$AK$24=Intervalos!$S$64,$AK$24=Intervalos!$S$65,$AK$24=Intervalos!$S$66,$AK$24=Intervalos!$S$67,$AK$24=Intervalos!$S$68,$AK$24=Intervalos!$S$69,$AK$24=Intervalos!$S$70,$AK$24=Intervalos!$S$71,$AK$24=Intervalos!$S$72,$AK$24=Intervalos!$S$73,$AK$24=Intervalos!$S$74,$AK$24=Intervalos!$S$75,$AK$24=Intervalos!$S$76,$AK$24=Intervalos!$S$77,$AK$24=Intervalos!$S$78,$AK$24=Intervalos!$S$79,$AK$24=Intervalos!$S$80,$AK$24=Intervalos!$S$81,$AK$24=Intervalos!$S$82,$AK$24=Intervalos!$S$83,$AK$24=Intervalos!$S$84,$AK$24=Intervalos!$S$85,$AK$24=Intervalos!$S$86,$AK$24=Intervalos!$S$87,$AK$24=Intervalos!$S$88,$AK$24=Intervalos!$S$89,$AK$24=Intervalos!$S$90,$AK$24=Intervalos!$S$91,$AK$24=Intervalos!$S$92,$AK$24=Intervalos!$S$93,$AK$24=Intervalos!$S$94,$AK$24=Intervalos!$S$95,$AK$24=Intervalos!$S$96,$AK$24=Intervalos!$S$97,$AK$24=Intervalos!$S$98,$AK$24=Intervalos!$S$99,$AK$24=Intervalos!$S$100,$AK$24=Intervalos!$S$101,$AK$24=Intervalos!$S$102,$AK$24=Intervalos!$S$103,$AK$24=Intervalos!$S$104,$AK$24=Intervalos!$S$105,$AK$24=Intervalos!$S$106,$AK$24=Intervalos!$S$107,$AK$24=Intervalos!$S$108,$AK$24=Intervalos!$S$109,$AK$24=Intervalos!$S$110,$AK$24=Intervalos!$S$111,$AK$24=Intervalos!$S$112,$AK$24=Intervalos!$S$113,$AK$24=Intervalos!$S$114,$AK$24=Intervalos!$S$115,$AK$24=Intervalos!$S$116,$AK$24=Intervalos!$S$117,$AK$24=Intervalos!$S$118,$AK$24=Intervalos!$S$119,$AK$24=Intervalos!$S$120,$AK$24=Intervalos!$S$121,$AK$24=Intervalos!$S$122,$AK$24=Intervalos!$S$123,$AK$24=Intervalos!$S$124,$AK$24=Intervalos!$S$125,$AK$24=Intervalos!$S$126,$AK$24=Intervalos!$S$127,$AK$24=Intervalos!$S$128,$AK$24=Intervalos!$S$129,$AK$24=Intervalos!$S$130,$AK$24=Intervalos!$S$131,$AK$24=Intervalos!$S$132,$AK$24=Intervalos!$S$133,$AK$24=Intervalos!$S$134,$AK$24=Intervalos!$S$135,$AK$24=Intervalos!$S$136,$AK$24=Intervalos!$S$137,$AK$24=Intervalos!$S$138,$AK$24=Intervalos!$S$139,$AK$24=Intervalos!$S$140,$AK$24=Intervalos!$S$141,$AK$24=Intervalos!$S$142,$AK$24=Intervalos!$S$143,$AK$24=Intervalos!$S$144,$AK$24=Intervalos!$S$145,$AK$24=Intervalos!$S$146,$AK$24=Intervalos!$S$147,$AK$24=Intervalos!$S$148,$AK$24=Intervalos!$S$149,$AK$24=Intervalos!$S$150,$AK$24=Intervalos!$S$151,$AK$24=Intervalos!$S$152,$AK$24=Intervalos!$S$153,$AK$24=Intervalos!$S$154,$AK$24=Intervalos!$S$155,$AK$24=Intervalos!$S$156,$AK$24=Intervalos!$S$157,$AK$24=Intervalos!$S$158,$AK$24=Intervalos!$S$159,$AK$24=Intervalos!$S$160,$AK$24=Intervalos!$S$161,$AK$24=Intervalos!$S$162,$AK$24=Intervalos!$S$163,$AK$24=Intervalos!$S$164,$AK$24=Intervalos!$S$165,$AK$24=Intervalos!$S$166,$AK$24=Intervalos!$S$167,$AK$24=Intervalos!$S$168,$AK$24=Intervalos!$S$169,$AK$24=Intervalos!$S$170,$AK$24=Intervalos!$S$171,$AK$24=Intervalos!$S$172,$AK$24=Intervalos!$S$173,$AK$24=Intervalos!$S$174,$AK$24=Intervalos!$S$175,$AK$24=Intervalos!$S$176,$AK$24=Intervalos!$S$177,$AK$24=Intervalos!$S$178,$AK$24=Intervalos!$S$179,$AK$24=Intervalos!$S$180,$AK$24=Intervalos!$S$181,$AK$24=Intervalos!$S$182,$AK$24=Intervalos!$S$183,$AK$24=Intervalos!$S$184,$AK$24=Intervalos!$S$185,$AK$24=Intervalos!$S$186,$AK$24=Intervalos!$S$187,$AK$24=Intervalos!$S$188,$AK$24=Intervalos!$S$189,$AK$24=Intervalos!$S$190,$AK$24=Intervalos!$S$191,$AK$24=Intervalos!$S$192,$AK$24=Intervalos!$S$193,$AK$24=Intervalos!$S$194,$AK$24=Intervalos!$S$195),"País na TabelaDiariasInternacionais","País não localizado na TabelaDiariasInternacionais"),"-")</f>
        <v>-</v>
      </c>
      <c r="BE30" s="13" t="e">
        <f t="shared" si="0"/>
        <v>#N/A</v>
      </c>
      <c r="BF30" s="14">
        <f ca="1">SUMIF($C$27:$R$32,Intervalos!$Y7,$AS$27:$AX$32)</f>
        <v>0</v>
      </c>
    </row>
    <row r="31" spans="1:58" ht="21.95" customHeight="1">
      <c r="A31" s="37"/>
      <c r="B31" s="20"/>
      <c r="C31" s="148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50"/>
      <c r="AG31" s="161"/>
      <c r="AH31" s="162"/>
      <c r="AI31" s="162"/>
      <c r="AJ31" s="162"/>
      <c r="AK31" s="162"/>
      <c r="AL31" s="163"/>
      <c r="AM31" s="158"/>
      <c r="AN31" s="159"/>
      <c r="AO31" s="159"/>
      <c r="AP31" s="159"/>
      <c r="AQ31" s="159"/>
      <c r="AR31" s="160"/>
      <c r="AS31" s="155">
        <f t="shared" si="1"/>
        <v>0</v>
      </c>
      <c r="AT31" s="156"/>
      <c r="AU31" s="156"/>
      <c r="AV31" s="156"/>
      <c r="AW31" s="156"/>
      <c r="AX31" s="157"/>
      <c r="AY31" s="16"/>
      <c r="AZ31" s="20"/>
      <c r="BA31" s="12" t="str">
        <f>IF(OR(C31=Intervalos!$Y$2,C31=Intervalos!$Y$3,C31=Intervalos!$Y$4,C31=Intervalos!$Y$5,C31=Intervalos!$Y$6,C31=Intervalos!$Y$7,C31=Intervalos!$Y$8,C31=Intervalos!$Y$9,C31=Intervalos!$Y$10,C31=Intervalos!$Y$11,C31=Intervalos!$Y$12,C31=Intervalos!$Y$13,C31=Intervalos!$Y$14,C31=Intervalos!$Y$15,C31=Intervalos!$Y$16),"Fazer Pesquisa","Não Fazer Pesquisa")</f>
        <v>Não Fazer Pesquisa</v>
      </c>
      <c r="BB31" s="12" t="str">
        <f>IF(AND(OR(C31=Intervalos!$Y$3,C31=Intervalos!$Y$4,C31=Intervalos!$Y$6,C31=Intervalos!$Y$8,C31=Intervalos!$Y$10,C31=Intervalos!$Y$12,C31=Intervalos!$Y$14,C31=Intervalos!$Y$16),$AK$24="Brasil"),"Pesquisa Consistente p/ Nacional",IF(AND(OR(C31=Intervalos!$Y$5,C31=Intervalos!$Y$7,C31=Intervalos!$Y$9,C31=Intervalos!$Y$11,C31=Intervalos!$Y$13,C31=Intervalos!$Y$15),$AK$24&lt;&gt;"Brasil"),"Pesquisa Consistente p/ Internacional",IF(C31=Intervalos!$Y$2,"Pesquisa Consistente p/ Adic. Desloc.","Pesquisa Inconsistente")))</f>
        <v>Pesquisa Inconsistente</v>
      </c>
      <c r="BC31" s="12" t="str">
        <f>IF(AND(BA31="Fazer Pesquisa",$AK$24="Brasil"),IF(OR($F$24=Intervalos!$M$3,$F$24=Intervalos!$M$4,$F$24=Intervalos!$M$5,$F$24=Intervalos!$M$6,$F$24=Intervalos!$M$7,$F$24=Intervalos!$M$8,$F$24=Intervalos!$M$9,$F$24=Intervalos!$M$10,$F$24=Intervalos!$M$11,$F$24=Intervalos!$M$12,$F$24=Intervalos!$M$13,$F$24=Intervalos!$M$14,$F$24=Intervalos!$M$15,$F$24=Intervalos!$M$16,$F$24=Intervalos!$M$17,$F$24=Intervalos!$M$18,$F$24=Intervalos!$M$19,$F$24=Intervalos!$M$20,$F$24=Intervalos!$M$21,$F$24=Intervalos!$M$22,$F$24=Intervalos!$M$23,$F$24=Intervalos!$M$24,$F$24=Intervalos!$M$25,$F$24=Intervalos!$M$26,$F$24=Intervalos!$M$27,$F$24=Intervalos!$M$28,$F$24=Intervalos!$M$29,$F$24=Intervalos!$M$30),"Cidade na TabelaDiariasNacionais","Cidade não localizada na TabelaDiariasNacionais"),"-")</f>
        <v>-</v>
      </c>
      <c r="BD31" s="12" t="str">
        <f>IF(AND(BA31="Fazer Pesquisa",$AK$24&lt;&gt;"Brasil"),IF(OR($AK$24=Intervalos!$S$3,$AK$24=Intervalos!$S$4,$AK$24=Intervalos!$S$5,$AK$24=Intervalos!$S$6,$AK$24=Intervalos!$S$7,$AK$24=Intervalos!$S$8,$AK$24=Intervalos!$S$9,$AK$24=Intervalos!$S$10,$AK$24=Intervalos!$S$11,$AK$24=Intervalos!$S$12,$AK$24=Intervalos!$S$13,$AK$24=Intervalos!$S$14,$AK$24=Intervalos!$S$15,$AK$24=Intervalos!$S$16,$AK$24=Intervalos!$S$17,$AK$24=Intervalos!$S$18,$AK$24=Intervalos!$S$19,$AK$24=Intervalos!$S$20,$AK$24=Intervalos!$S$21,$AK$24=Intervalos!$S$22,$AK$24=Intervalos!$S$23,$AK$24=Intervalos!$S$24,$AK$24=Intervalos!$S$25,$AK$24=Intervalos!$S$26,$AK$24=Intervalos!$S$27,$AK$24=Intervalos!$S$28,$AK$24=Intervalos!$S$29,$AK$24=Intervalos!$S$30,$AK$24=Intervalos!$S$31,$AK$24=Intervalos!$S$32,$AK$24=Intervalos!$S$33,$AK$24=Intervalos!$S$34,$AK$24=Intervalos!$S$35,$AK$24=Intervalos!$S$36,$AK$24=Intervalos!$S$37,$AK$24=Intervalos!$S$38,$AK$24=Intervalos!$S$39,$AK$24=Intervalos!$S$40,$AK$24=Intervalos!$S$41,$AK$24=Intervalos!$S$42,$AK$24=Intervalos!$S$43,$AK$24=Intervalos!$S$44,$AK$24=Intervalos!$S$45,$AK$24=Intervalos!$S$46,$AK$24=Intervalos!$S$47,$AK$24=Intervalos!$S$48,$AK$24=Intervalos!$S$49,$AK$24=Intervalos!$S$50,$AK$24=Intervalos!$S$51,$AK$24=Intervalos!$S$52,$AK$24=Intervalos!$S$53,$AK$24=Intervalos!$S$54,$AK$24=Intervalos!$S$55,$AK$24=Intervalos!$S$56,$AK$24=Intervalos!$S$57,$AK$24=Intervalos!$S$58,$AK$24=Intervalos!$S$59,$AK$24=Intervalos!$S$60,$AK$24=Intervalos!$S$61,$AK$24=Intervalos!$S$62,$AK$24=Intervalos!$S$63,$AK$24=Intervalos!$S$64,$AK$24=Intervalos!$S$65,$AK$24=Intervalos!$S$66,$AK$24=Intervalos!$S$67,$AK$24=Intervalos!$S$68,$AK$24=Intervalos!$S$69,$AK$24=Intervalos!$S$70,$AK$24=Intervalos!$S$71,$AK$24=Intervalos!$S$72,$AK$24=Intervalos!$S$73,$AK$24=Intervalos!$S$74,$AK$24=Intervalos!$S$75,$AK$24=Intervalos!$S$76,$AK$24=Intervalos!$S$77,$AK$24=Intervalos!$S$78,$AK$24=Intervalos!$S$79,$AK$24=Intervalos!$S$80,$AK$24=Intervalos!$S$81,$AK$24=Intervalos!$S$82,$AK$24=Intervalos!$S$83,$AK$24=Intervalos!$S$84,$AK$24=Intervalos!$S$85,$AK$24=Intervalos!$S$86,$AK$24=Intervalos!$S$87,$AK$24=Intervalos!$S$88,$AK$24=Intervalos!$S$89,$AK$24=Intervalos!$S$90,$AK$24=Intervalos!$S$91,$AK$24=Intervalos!$S$92,$AK$24=Intervalos!$S$93,$AK$24=Intervalos!$S$94,$AK$24=Intervalos!$S$95,$AK$24=Intervalos!$S$96,$AK$24=Intervalos!$S$97,$AK$24=Intervalos!$S$98,$AK$24=Intervalos!$S$99,$AK$24=Intervalos!$S$100,$AK$24=Intervalos!$S$101,$AK$24=Intervalos!$S$102,$AK$24=Intervalos!$S$103,$AK$24=Intervalos!$S$104,$AK$24=Intervalos!$S$105,$AK$24=Intervalos!$S$106,$AK$24=Intervalos!$S$107,$AK$24=Intervalos!$S$108,$AK$24=Intervalos!$S$109,$AK$24=Intervalos!$S$110,$AK$24=Intervalos!$S$111,$AK$24=Intervalos!$S$112,$AK$24=Intervalos!$S$113,$AK$24=Intervalos!$S$114,$AK$24=Intervalos!$S$115,$AK$24=Intervalos!$S$116,$AK$24=Intervalos!$S$117,$AK$24=Intervalos!$S$118,$AK$24=Intervalos!$S$119,$AK$24=Intervalos!$S$120,$AK$24=Intervalos!$S$121,$AK$24=Intervalos!$S$122,$AK$24=Intervalos!$S$123,$AK$24=Intervalos!$S$124,$AK$24=Intervalos!$S$125,$AK$24=Intervalos!$S$126,$AK$24=Intervalos!$S$127,$AK$24=Intervalos!$S$128,$AK$24=Intervalos!$S$129,$AK$24=Intervalos!$S$130,$AK$24=Intervalos!$S$131,$AK$24=Intervalos!$S$132,$AK$24=Intervalos!$S$133,$AK$24=Intervalos!$S$134,$AK$24=Intervalos!$S$135,$AK$24=Intervalos!$S$136,$AK$24=Intervalos!$S$137,$AK$24=Intervalos!$S$138,$AK$24=Intervalos!$S$139,$AK$24=Intervalos!$S$140,$AK$24=Intervalos!$S$141,$AK$24=Intervalos!$S$142,$AK$24=Intervalos!$S$143,$AK$24=Intervalos!$S$144,$AK$24=Intervalos!$S$145,$AK$24=Intervalos!$S$146,$AK$24=Intervalos!$S$147,$AK$24=Intervalos!$S$148,$AK$24=Intervalos!$S$149,$AK$24=Intervalos!$S$150,$AK$24=Intervalos!$S$151,$AK$24=Intervalos!$S$152,$AK$24=Intervalos!$S$153,$AK$24=Intervalos!$S$154,$AK$24=Intervalos!$S$155,$AK$24=Intervalos!$S$156,$AK$24=Intervalos!$S$157,$AK$24=Intervalos!$S$158,$AK$24=Intervalos!$S$159,$AK$24=Intervalos!$S$160,$AK$24=Intervalos!$S$161,$AK$24=Intervalos!$S$162,$AK$24=Intervalos!$S$163,$AK$24=Intervalos!$S$164,$AK$24=Intervalos!$S$165,$AK$24=Intervalos!$S$166,$AK$24=Intervalos!$S$167,$AK$24=Intervalos!$S$168,$AK$24=Intervalos!$S$169,$AK$24=Intervalos!$S$170,$AK$24=Intervalos!$S$171,$AK$24=Intervalos!$S$172,$AK$24=Intervalos!$S$173,$AK$24=Intervalos!$S$174,$AK$24=Intervalos!$S$175,$AK$24=Intervalos!$S$176,$AK$24=Intervalos!$S$177,$AK$24=Intervalos!$S$178,$AK$24=Intervalos!$S$179,$AK$24=Intervalos!$S$180,$AK$24=Intervalos!$S$181,$AK$24=Intervalos!$S$182,$AK$24=Intervalos!$S$183,$AK$24=Intervalos!$S$184,$AK$24=Intervalos!$S$185,$AK$24=Intervalos!$S$186,$AK$24=Intervalos!$S$187,$AK$24=Intervalos!$S$188,$AK$24=Intervalos!$S$189,$AK$24=Intervalos!$S$190,$AK$24=Intervalos!$S$191,$AK$24=Intervalos!$S$192,$AK$24=Intervalos!$S$193,$AK$24=Intervalos!$S$194,$AK$24=Intervalos!$S$195),"País na TabelaDiariasInternacionais","País não localizado na TabelaDiariasInternacionais"),"-")</f>
        <v>-</v>
      </c>
      <c r="BE31" s="13" t="e">
        <f t="shared" si="0"/>
        <v>#N/A</v>
      </c>
      <c r="BF31" s="14">
        <f ca="1">SUMIF($C$27:$R$32,Intervalos!$Y8,$AS$27:$AX$32)</f>
        <v>0</v>
      </c>
    </row>
    <row r="32" spans="1:58" ht="21.95" customHeight="1">
      <c r="A32" s="37"/>
      <c r="B32" s="20"/>
      <c r="C32" s="148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50"/>
      <c r="AG32" s="161"/>
      <c r="AH32" s="162"/>
      <c r="AI32" s="162"/>
      <c r="AJ32" s="162"/>
      <c r="AK32" s="162"/>
      <c r="AL32" s="163"/>
      <c r="AM32" s="158"/>
      <c r="AN32" s="159"/>
      <c r="AO32" s="159"/>
      <c r="AP32" s="159"/>
      <c r="AQ32" s="159"/>
      <c r="AR32" s="160"/>
      <c r="AS32" s="155">
        <f t="shared" si="1"/>
        <v>0</v>
      </c>
      <c r="AT32" s="156"/>
      <c r="AU32" s="156"/>
      <c r="AV32" s="156"/>
      <c r="AW32" s="156"/>
      <c r="AX32" s="157"/>
      <c r="AY32" s="16"/>
      <c r="AZ32" s="20"/>
      <c r="BA32" s="12" t="str">
        <f>IF(OR(C32=Intervalos!$Y$2,C32=Intervalos!$Y$3,C32=Intervalos!$Y$4,C32=Intervalos!$Y$5,C32=Intervalos!$Y$6,C32=Intervalos!$Y$7,C32=Intervalos!$Y$8,C32=Intervalos!$Y$9,C32=Intervalos!$Y$10,C32=Intervalos!$Y$11,C32=Intervalos!$Y$12,C32=Intervalos!$Y$13,C32=Intervalos!$Y$14,C32=Intervalos!$Y$15,C32=Intervalos!$Y$16),"Fazer Pesquisa","Não Fazer Pesquisa")</f>
        <v>Não Fazer Pesquisa</v>
      </c>
      <c r="BB32" s="12" t="str">
        <f>IF(AND(OR(C32=Intervalos!$Y$3,C32=Intervalos!$Y$4,C32=Intervalos!$Y$6,C32=Intervalos!$Y$8,C32=Intervalos!$Y$10,C32=Intervalos!$Y$12,C32=Intervalos!$Y$14,C32=Intervalos!$Y$16),$AK$24="Brasil"),"Pesquisa Consistente p/ Nacional",IF(AND(OR(C32=Intervalos!$Y$5,C32=Intervalos!$Y$7,C32=Intervalos!$Y$9,C32=Intervalos!$Y$11,C32=Intervalos!$Y$13,C32=Intervalos!$Y$15),$AK$24&lt;&gt;"Brasil"),"Pesquisa Consistente p/ Internacional",IF(C32=Intervalos!$Y$2,"Pesquisa Consistente p/ Adic. Desloc.","Pesquisa Inconsistente")))</f>
        <v>Pesquisa Inconsistente</v>
      </c>
      <c r="BC32" s="12" t="str">
        <f>IF(AND(BA32="Fazer Pesquisa",$AK$24="Brasil"),IF(OR($F$24=Intervalos!$M$3,$F$24=Intervalos!$M$4,$F$24=Intervalos!$M$5,$F$24=Intervalos!$M$6,$F$24=Intervalos!$M$7,$F$24=Intervalos!$M$8,$F$24=Intervalos!$M$9,$F$24=Intervalos!$M$10,$F$24=Intervalos!$M$11,$F$24=Intervalos!$M$12,$F$24=Intervalos!$M$13,$F$24=Intervalos!$M$14,$F$24=Intervalos!$M$15,$F$24=Intervalos!$M$16,$F$24=Intervalos!$M$17,$F$24=Intervalos!$M$18,$F$24=Intervalos!$M$19,$F$24=Intervalos!$M$20,$F$24=Intervalos!$M$21,$F$24=Intervalos!$M$22,$F$24=Intervalos!$M$23,$F$24=Intervalos!$M$24,$F$24=Intervalos!$M$25,$F$24=Intervalos!$M$26,$F$24=Intervalos!$M$27,$F$24=Intervalos!$M$28,$F$24=Intervalos!$M$29,$F$24=Intervalos!$M$30),"Cidade na TabelaDiariasNacionais","Cidade não localizada na TabelaDiariasNacionais"),"-")</f>
        <v>-</v>
      </c>
      <c r="BD32" s="12" t="str">
        <f>IF(AND(BA32="Fazer Pesquisa",$AK$24&lt;&gt;"Brasil"),IF(OR($AK$24=Intervalos!$S$3,$AK$24=Intervalos!$S$4,$AK$24=Intervalos!$S$5,$AK$24=Intervalos!$S$6,$AK$24=Intervalos!$S$7,$AK$24=Intervalos!$S$8,$AK$24=Intervalos!$S$9,$AK$24=Intervalos!$S$10,$AK$24=Intervalos!$S$11,$AK$24=Intervalos!$S$12,$AK$24=Intervalos!$S$13,$AK$24=Intervalos!$S$14,$AK$24=Intervalos!$S$15,$AK$24=Intervalos!$S$16,$AK$24=Intervalos!$S$17,$AK$24=Intervalos!$S$18,$AK$24=Intervalos!$S$19,$AK$24=Intervalos!$S$20,$AK$24=Intervalos!$S$21,$AK$24=Intervalos!$S$22,$AK$24=Intervalos!$S$23,$AK$24=Intervalos!$S$24,$AK$24=Intervalos!$S$25,$AK$24=Intervalos!$S$26,$AK$24=Intervalos!$S$27,$AK$24=Intervalos!$S$28,$AK$24=Intervalos!$S$29,$AK$24=Intervalos!$S$30,$AK$24=Intervalos!$S$31,$AK$24=Intervalos!$S$32,$AK$24=Intervalos!$S$33,$AK$24=Intervalos!$S$34,$AK$24=Intervalos!$S$35,$AK$24=Intervalos!$S$36,$AK$24=Intervalos!$S$37,$AK$24=Intervalos!$S$38,$AK$24=Intervalos!$S$39,$AK$24=Intervalos!$S$40,$AK$24=Intervalos!$S$41,$AK$24=Intervalos!$S$42,$AK$24=Intervalos!$S$43,$AK$24=Intervalos!$S$44,$AK$24=Intervalos!$S$45,$AK$24=Intervalos!$S$46,$AK$24=Intervalos!$S$47,$AK$24=Intervalos!$S$48,$AK$24=Intervalos!$S$49,$AK$24=Intervalos!$S$50,$AK$24=Intervalos!$S$51,$AK$24=Intervalos!$S$52,$AK$24=Intervalos!$S$53,$AK$24=Intervalos!$S$54,$AK$24=Intervalos!$S$55,$AK$24=Intervalos!$S$56,$AK$24=Intervalos!$S$57,$AK$24=Intervalos!$S$58,$AK$24=Intervalos!$S$59,$AK$24=Intervalos!$S$60,$AK$24=Intervalos!$S$61,$AK$24=Intervalos!$S$62,$AK$24=Intervalos!$S$63,$AK$24=Intervalos!$S$64,$AK$24=Intervalos!$S$65,$AK$24=Intervalos!$S$66,$AK$24=Intervalos!$S$67,$AK$24=Intervalos!$S$68,$AK$24=Intervalos!$S$69,$AK$24=Intervalos!$S$70,$AK$24=Intervalos!$S$71,$AK$24=Intervalos!$S$72,$AK$24=Intervalos!$S$73,$AK$24=Intervalos!$S$74,$AK$24=Intervalos!$S$75,$AK$24=Intervalos!$S$76,$AK$24=Intervalos!$S$77,$AK$24=Intervalos!$S$78,$AK$24=Intervalos!$S$79,$AK$24=Intervalos!$S$80,$AK$24=Intervalos!$S$81,$AK$24=Intervalos!$S$82,$AK$24=Intervalos!$S$83,$AK$24=Intervalos!$S$84,$AK$24=Intervalos!$S$85,$AK$24=Intervalos!$S$86,$AK$24=Intervalos!$S$87,$AK$24=Intervalos!$S$88,$AK$24=Intervalos!$S$89,$AK$24=Intervalos!$S$90,$AK$24=Intervalos!$S$91,$AK$24=Intervalos!$S$92,$AK$24=Intervalos!$S$93,$AK$24=Intervalos!$S$94,$AK$24=Intervalos!$S$95,$AK$24=Intervalos!$S$96,$AK$24=Intervalos!$S$97,$AK$24=Intervalos!$S$98,$AK$24=Intervalos!$S$99,$AK$24=Intervalos!$S$100,$AK$24=Intervalos!$S$101,$AK$24=Intervalos!$S$102,$AK$24=Intervalos!$S$103,$AK$24=Intervalos!$S$104,$AK$24=Intervalos!$S$105,$AK$24=Intervalos!$S$106,$AK$24=Intervalos!$S$107,$AK$24=Intervalos!$S$108,$AK$24=Intervalos!$S$109,$AK$24=Intervalos!$S$110,$AK$24=Intervalos!$S$111,$AK$24=Intervalos!$S$112,$AK$24=Intervalos!$S$113,$AK$24=Intervalos!$S$114,$AK$24=Intervalos!$S$115,$AK$24=Intervalos!$S$116,$AK$24=Intervalos!$S$117,$AK$24=Intervalos!$S$118,$AK$24=Intervalos!$S$119,$AK$24=Intervalos!$S$120,$AK$24=Intervalos!$S$121,$AK$24=Intervalos!$S$122,$AK$24=Intervalos!$S$123,$AK$24=Intervalos!$S$124,$AK$24=Intervalos!$S$125,$AK$24=Intervalos!$S$126,$AK$24=Intervalos!$S$127,$AK$24=Intervalos!$S$128,$AK$24=Intervalos!$S$129,$AK$24=Intervalos!$S$130,$AK$24=Intervalos!$S$131,$AK$24=Intervalos!$S$132,$AK$24=Intervalos!$S$133,$AK$24=Intervalos!$S$134,$AK$24=Intervalos!$S$135,$AK$24=Intervalos!$S$136,$AK$24=Intervalos!$S$137,$AK$24=Intervalos!$S$138,$AK$24=Intervalos!$S$139,$AK$24=Intervalos!$S$140,$AK$24=Intervalos!$S$141,$AK$24=Intervalos!$S$142,$AK$24=Intervalos!$S$143,$AK$24=Intervalos!$S$144,$AK$24=Intervalos!$S$145,$AK$24=Intervalos!$S$146,$AK$24=Intervalos!$S$147,$AK$24=Intervalos!$S$148,$AK$24=Intervalos!$S$149,$AK$24=Intervalos!$S$150,$AK$24=Intervalos!$S$151,$AK$24=Intervalos!$S$152,$AK$24=Intervalos!$S$153,$AK$24=Intervalos!$S$154,$AK$24=Intervalos!$S$155,$AK$24=Intervalos!$S$156,$AK$24=Intervalos!$S$157,$AK$24=Intervalos!$S$158,$AK$24=Intervalos!$S$159,$AK$24=Intervalos!$S$160,$AK$24=Intervalos!$S$161,$AK$24=Intervalos!$S$162,$AK$24=Intervalos!$S$163,$AK$24=Intervalos!$S$164,$AK$24=Intervalos!$S$165,$AK$24=Intervalos!$S$166,$AK$24=Intervalos!$S$167,$AK$24=Intervalos!$S$168,$AK$24=Intervalos!$S$169,$AK$24=Intervalos!$S$170,$AK$24=Intervalos!$S$171,$AK$24=Intervalos!$S$172,$AK$24=Intervalos!$S$173,$AK$24=Intervalos!$S$174,$AK$24=Intervalos!$S$175,$AK$24=Intervalos!$S$176,$AK$24=Intervalos!$S$177,$AK$24=Intervalos!$S$178,$AK$24=Intervalos!$S$179,$AK$24=Intervalos!$S$180,$AK$24=Intervalos!$S$181,$AK$24=Intervalos!$S$182,$AK$24=Intervalos!$S$183,$AK$24=Intervalos!$S$184,$AK$24=Intervalos!$S$185,$AK$24=Intervalos!$S$186,$AK$24=Intervalos!$S$187,$AK$24=Intervalos!$S$188,$AK$24=Intervalos!$S$189,$AK$24=Intervalos!$S$190,$AK$24=Intervalos!$S$191,$AK$24=Intervalos!$S$192,$AK$24=Intervalos!$S$193,$AK$24=Intervalos!$S$194,$AK$24=Intervalos!$S$195),"País na TabelaDiariasInternacionais","País não localizado na TabelaDiariasInternacionais"),"-")</f>
        <v>-</v>
      </c>
      <c r="BE32" s="13" t="e">
        <f t="shared" si="0"/>
        <v>#N/A</v>
      </c>
      <c r="BF32" s="14">
        <f ca="1">SUMIF($C$27:$R$32,Intervalos!$Y9,$AS$27:$AX$32)</f>
        <v>0</v>
      </c>
    </row>
    <row r="33" spans="1:58" ht="21.95" customHeight="1">
      <c r="A33" s="37"/>
      <c r="B33" s="20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143" t="s">
        <v>389</v>
      </c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5"/>
      <c r="AS33" s="152">
        <f>SUM(AS27:AX32)</f>
        <v>0</v>
      </c>
      <c r="AT33" s="153"/>
      <c r="AU33" s="153"/>
      <c r="AV33" s="153"/>
      <c r="AW33" s="153"/>
      <c r="AX33" s="154"/>
      <c r="AY33" s="16"/>
      <c r="AZ33" s="20"/>
      <c r="BF33" s="14">
        <f ca="1">SUMIF($C$27:$R$32,Intervalos!$Y10,$AS$27:$AX$32)</f>
        <v>0</v>
      </c>
    </row>
    <row r="34" spans="1:58" ht="24.95" customHeight="1" thickBot="1">
      <c r="A34" s="37"/>
      <c r="B34" s="20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6"/>
      <c r="AH34" s="46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16"/>
      <c r="AZ34" s="20"/>
      <c r="BF34" s="14">
        <f ca="1">SUMIF($C$27:$R$32,Intervalos!$Y11,$AS$27:$AX$32)</f>
        <v>0</v>
      </c>
    </row>
    <row r="35" spans="1:58" ht="18" customHeight="1">
      <c r="A35" s="37"/>
      <c r="B35" s="20"/>
      <c r="C35" s="146" t="s">
        <v>383</v>
      </c>
      <c r="D35" s="147"/>
      <c r="E35" s="147"/>
      <c r="F35" s="147"/>
      <c r="G35" s="147"/>
      <c r="H35" s="147"/>
      <c r="I35" s="148"/>
      <c r="J35" s="149"/>
      <c r="K35" s="149"/>
      <c r="L35" s="150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66" t="s">
        <v>388</v>
      </c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7"/>
      <c r="AW35" s="67"/>
      <c r="AX35" s="68"/>
      <c r="AY35" s="16"/>
      <c r="AZ35" s="20"/>
      <c r="BB35" s="22"/>
      <c r="BC35" s="24" t="s">
        <v>362</v>
      </c>
      <c r="BD35" s="36" t="s">
        <v>363</v>
      </c>
      <c r="BF35" s="14">
        <f ca="1">SUMIF($C$27:$R$32,Intervalos!$Y12,$AS$27:$AX$32)</f>
        <v>0</v>
      </c>
    </row>
    <row r="36" spans="1:58" ht="18" customHeight="1">
      <c r="A36" s="37"/>
      <c r="B36" s="20"/>
      <c r="C36" s="54" t="s">
        <v>382</v>
      </c>
      <c r="D36" s="55"/>
      <c r="E36" s="55"/>
      <c r="F36" s="55"/>
      <c r="G36" s="55"/>
      <c r="H36" s="56"/>
      <c r="I36" s="51"/>
      <c r="J36" s="52"/>
      <c r="K36" s="52"/>
      <c r="L36" s="53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73" t="s">
        <v>392</v>
      </c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9"/>
      <c r="AW36" s="69"/>
      <c r="AX36" s="70"/>
      <c r="AY36" s="16"/>
      <c r="AZ36" s="20"/>
      <c r="BF36" s="14">
        <f ca="1">SUMIF($C$27:$R$32,Intervalos!$Y13,$AS$27:$AX$32)</f>
        <v>0</v>
      </c>
    </row>
    <row r="37" spans="1:58" ht="18" customHeight="1">
      <c r="A37" s="37"/>
      <c r="B37" s="20"/>
      <c r="C37" s="59" t="s">
        <v>384</v>
      </c>
      <c r="D37" s="45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73" t="s">
        <v>393</v>
      </c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9"/>
      <c r="AW37" s="69"/>
      <c r="AX37" s="70"/>
      <c r="AY37" s="16"/>
      <c r="AZ37" s="20"/>
      <c r="BF37" s="14"/>
    </row>
    <row r="38" spans="1:58" ht="18" customHeight="1" thickBot="1">
      <c r="A38" s="37"/>
      <c r="B38" s="20"/>
      <c r="C38" s="60" t="s">
        <v>391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77" t="s">
        <v>395</v>
      </c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9"/>
      <c r="AW38" s="69"/>
      <c r="AX38" s="70"/>
      <c r="AY38" s="16"/>
      <c r="AZ38" s="20"/>
      <c r="BF38" s="14"/>
    </row>
    <row r="39" spans="1:58" ht="18.75" customHeight="1" thickBot="1">
      <c r="A39" s="37"/>
      <c r="B39" s="20"/>
      <c r="C39" s="91" t="s">
        <v>396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3"/>
      <c r="T39" s="93"/>
      <c r="U39" s="94"/>
      <c r="V39" s="46"/>
      <c r="W39" s="46"/>
      <c r="X39" s="46"/>
      <c r="Y39" s="78" t="s">
        <v>394</v>
      </c>
      <c r="Z39" s="64"/>
      <c r="AA39" s="64"/>
      <c r="AB39" s="64"/>
      <c r="AC39" s="64"/>
      <c r="AD39" s="64"/>
      <c r="AE39" s="64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71"/>
      <c r="AW39" s="71"/>
      <c r="AX39" s="72"/>
      <c r="AY39" s="16"/>
      <c r="AZ39" s="20"/>
      <c r="BF39" s="14"/>
    </row>
    <row r="40" spans="1:58" ht="24.95" customHeight="1" thickBot="1">
      <c r="A40" s="37"/>
      <c r="B40" s="20"/>
      <c r="C40" s="88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74"/>
      <c r="T40" s="74"/>
      <c r="U40" s="74"/>
      <c r="V40" s="74"/>
      <c r="W40" s="74"/>
      <c r="X40" s="74"/>
      <c r="Y40" s="90"/>
      <c r="Z40" s="74"/>
      <c r="AA40" s="74"/>
      <c r="AB40" s="74"/>
      <c r="AC40" s="74"/>
      <c r="AD40" s="74"/>
      <c r="AE40" s="74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6"/>
      <c r="AW40" s="76"/>
      <c r="AX40" s="76"/>
      <c r="AY40" s="16"/>
      <c r="AZ40" s="20"/>
      <c r="BF40" s="14"/>
    </row>
    <row r="41" spans="1:58" ht="18.75" customHeight="1">
      <c r="A41" s="37"/>
      <c r="B41" s="20"/>
      <c r="C41" s="97" t="s">
        <v>398</v>
      </c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100"/>
      <c r="AY41" s="37"/>
      <c r="AZ41" s="20"/>
      <c r="BF41" s="14"/>
    </row>
    <row r="42" spans="1:58" ht="18.75" customHeight="1">
      <c r="A42" s="37"/>
      <c r="B42" s="20"/>
      <c r="C42" s="101" t="s">
        <v>399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102"/>
      <c r="AY42" s="37"/>
      <c r="AZ42" s="20"/>
      <c r="BF42" s="14"/>
    </row>
    <row r="43" spans="1:58" ht="18.75" customHeight="1">
      <c r="A43" s="37"/>
      <c r="B43" s="20"/>
      <c r="C43" s="101" t="s">
        <v>400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102"/>
      <c r="AY43" s="37"/>
      <c r="AZ43" s="20"/>
      <c r="BF43" s="14"/>
    </row>
    <row r="44" spans="1:58" ht="18.75" customHeight="1">
      <c r="A44" s="37"/>
      <c r="B44" s="20"/>
      <c r="C44" s="101" t="s">
        <v>401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102"/>
      <c r="AY44" s="37"/>
      <c r="AZ44" s="20"/>
      <c r="BF44" s="14"/>
    </row>
    <row r="45" spans="1:58" ht="18.75" customHeight="1" thickBot="1">
      <c r="A45" s="37"/>
      <c r="B45" s="20"/>
      <c r="C45" s="103" t="s">
        <v>402</v>
      </c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6"/>
      <c r="AY45" s="37"/>
      <c r="AZ45" s="20"/>
      <c r="BF45" s="14"/>
    </row>
    <row r="46" spans="1:58" ht="24.95" customHeight="1">
      <c r="A46" s="37"/>
      <c r="B46" s="20"/>
      <c r="C46" s="87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37"/>
      <c r="AZ46" s="20"/>
      <c r="BF46" s="14"/>
    </row>
    <row r="47" spans="1:58" ht="21.95" customHeight="1">
      <c r="A47" s="37"/>
      <c r="B47" s="20"/>
      <c r="C47" s="143" t="s">
        <v>381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5"/>
      <c r="AD47" s="45"/>
      <c r="AE47" s="151" t="s">
        <v>377</v>
      </c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6"/>
      <c r="AZ47" s="20"/>
      <c r="BF47" s="14">
        <f ca="1">SUMIF($C$27:$R$32,Intervalos!$Y14,$AS$27:$AX$32)</f>
        <v>0</v>
      </c>
    </row>
    <row r="48" spans="1:58" ht="21.95" customHeight="1">
      <c r="A48" s="37"/>
      <c r="B48" s="20"/>
      <c r="C48" s="11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8"/>
      <c r="AD48" s="45"/>
      <c r="AE48" s="26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8"/>
      <c r="AY48" s="16"/>
      <c r="AZ48" s="20"/>
      <c r="BF48" s="14">
        <f ca="1">SUMIF($C$27:$R$32,Intervalos!$Y15,$AS$27:$AX$32)</f>
        <v>0</v>
      </c>
    </row>
    <row r="49" spans="1:58" ht="21.95" customHeight="1">
      <c r="A49" s="37"/>
      <c r="B49" s="20"/>
      <c r="C49" s="11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8"/>
      <c r="AD49" s="45"/>
      <c r="AE49" s="29"/>
      <c r="AG49" s="124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30"/>
      <c r="AX49" s="31"/>
      <c r="AY49" s="16"/>
      <c r="AZ49" s="20"/>
      <c r="BF49" s="14">
        <f ca="1">SUMIF($C$27:$R$32,Intervalos!$Y16,$AS$27:$AX$32)</f>
        <v>0</v>
      </c>
    </row>
    <row r="50" spans="1:58" ht="21.95" customHeight="1">
      <c r="A50" s="37"/>
      <c r="B50" s="20"/>
      <c r="C50" s="11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8"/>
      <c r="AD50" s="45"/>
      <c r="AE50" s="29"/>
      <c r="AG50" s="124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30"/>
      <c r="AX50" s="31"/>
      <c r="AY50" s="16"/>
      <c r="AZ50" s="20"/>
      <c r="BF50" s="14">
        <f ca="1">SUMIF($C$27:$R$32,Intervalos!$Y17,$AS$27:$AX$32)</f>
        <v>0</v>
      </c>
    </row>
    <row r="51" spans="1:58" ht="21.95" customHeight="1">
      <c r="A51" s="37"/>
      <c r="B51" s="20"/>
      <c r="C51" s="11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8"/>
      <c r="AD51" s="45"/>
      <c r="AE51" s="29"/>
      <c r="AG51" s="124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30"/>
      <c r="AX51" s="31"/>
      <c r="AY51" s="16"/>
      <c r="AZ51" s="20"/>
    </row>
    <row r="52" spans="1:58" ht="21.95" customHeight="1">
      <c r="A52" s="37"/>
      <c r="B52" s="20"/>
      <c r="C52" s="11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8"/>
      <c r="AD52" s="45"/>
      <c r="AE52" s="32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4"/>
      <c r="AY52" s="16"/>
      <c r="AZ52" s="20"/>
    </row>
    <row r="53" spans="1:58" ht="24.95" customHeight="1" thickBot="1">
      <c r="A53" s="37"/>
      <c r="B53" s="20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45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16"/>
      <c r="AZ53" s="20"/>
    </row>
    <row r="54" spans="1:58" ht="21.95" customHeight="1" thickBot="1">
      <c r="A54" s="37"/>
      <c r="B54" s="20"/>
      <c r="C54" s="140" t="s">
        <v>408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2"/>
      <c r="AY54" s="16"/>
      <c r="AZ54" s="20"/>
    </row>
    <row r="55" spans="1:58" ht="21.95" customHeight="1">
      <c r="A55" s="37"/>
      <c r="B55" s="20"/>
      <c r="C55" s="110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0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2"/>
      <c r="AE55" s="113"/>
      <c r="AF55" s="113"/>
      <c r="AG55" s="113"/>
      <c r="AH55" s="114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4"/>
      <c r="AY55" s="16"/>
      <c r="AZ55" s="20"/>
    </row>
    <row r="56" spans="1:58" ht="21.95" customHeight="1">
      <c r="A56" s="37"/>
      <c r="B56" s="20"/>
      <c r="C56" s="108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8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45"/>
      <c r="AE56" s="30"/>
      <c r="AF56" s="30"/>
      <c r="AG56" s="30"/>
      <c r="AH56" s="109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109"/>
      <c r="AY56" s="16"/>
      <c r="AZ56" s="20"/>
    </row>
    <row r="57" spans="1:58" ht="21.6" customHeight="1">
      <c r="A57" s="37"/>
      <c r="B57" s="20"/>
      <c r="C57" s="108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8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45"/>
      <c r="AE57" s="30"/>
      <c r="AF57" s="30"/>
      <c r="AG57" s="30"/>
      <c r="AH57" s="109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109"/>
      <c r="AY57" s="16"/>
      <c r="AZ57" s="20"/>
    </row>
    <row r="58" spans="1:58" ht="21.95" customHeight="1">
      <c r="A58" s="37"/>
      <c r="B58" s="20"/>
      <c r="C58" s="117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8"/>
      <c r="S58" s="117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8"/>
      <c r="AI58" s="119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20"/>
      <c r="AY58" s="16"/>
      <c r="AZ58" s="20"/>
    </row>
    <row r="59" spans="1:58" ht="21.95" customHeight="1">
      <c r="A59" s="37"/>
      <c r="B59" s="20"/>
      <c r="C59" s="134" t="s">
        <v>404</v>
      </c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6"/>
      <c r="S59" s="134" t="s">
        <v>415</v>
      </c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7" t="s">
        <v>405</v>
      </c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9"/>
      <c r="AY59" s="16"/>
      <c r="AZ59" s="20"/>
    </row>
    <row r="60" spans="1:58" ht="21.95" customHeight="1" thickBot="1">
      <c r="A60" s="37"/>
      <c r="B60" s="20"/>
      <c r="C60" s="128" t="s">
        <v>403</v>
      </c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30"/>
      <c r="S60" s="128" t="s">
        <v>416</v>
      </c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30"/>
      <c r="AI60" s="131" t="s">
        <v>412</v>
      </c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3"/>
      <c r="AY60" s="16"/>
      <c r="AZ60" s="20"/>
    </row>
    <row r="61" spans="1:58" ht="12" customHeight="1" thickBot="1">
      <c r="A61" s="37"/>
      <c r="B61" s="47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9"/>
      <c r="AY61" s="50"/>
      <c r="AZ61" s="20"/>
    </row>
    <row r="62" spans="1:58" ht="17.25" customHeight="1" thickTop="1"/>
  </sheetData>
  <mergeCells count="49">
    <mergeCell ref="AS28:AX28"/>
    <mergeCell ref="AS29:AX29"/>
    <mergeCell ref="AS30:AX30"/>
    <mergeCell ref="AS26:AX26"/>
    <mergeCell ref="AM26:AR26"/>
    <mergeCell ref="AM28:AR28"/>
    <mergeCell ref="AM29:AR29"/>
    <mergeCell ref="AM30:AR30"/>
    <mergeCell ref="AG26:AL26"/>
    <mergeCell ref="C26:AF26"/>
    <mergeCell ref="AS27:AX27"/>
    <mergeCell ref="AM27:AR27"/>
    <mergeCell ref="C3:AX3"/>
    <mergeCell ref="C10:AX10"/>
    <mergeCell ref="C14:AX14"/>
    <mergeCell ref="C22:AX22"/>
    <mergeCell ref="AP15:AX15"/>
    <mergeCell ref="AO16:AX16"/>
    <mergeCell ref="AO17:AX17"/>
    <mergeCell ref="C5:AX5"/>
    <mergeCell ref="AG27:AL27"/>
    <mergeCell ref="AG28:AL28"/>
    <mergeCell ref="C27:AF27"/>
    <mergeCell ref="C28:AF28"/>
    <mergeCell ref="C29:AF29"/>
    <mergeCell ref="C30:AF30"/>
    <mergeCell ref="AG29:AL29"/>
    <mergeCell ref="AG30:AL30"/>
    <mergeCell ref="C31:AF31"/>
    <mergeCell ref="C32:AF32"/>
    <mergeCell ref="AS31:AX31"/>
    <mergeCell ref="AS32:AX32"/>
    <mergeCell ref="AM31:AR31"/>
    <mergeCell ref="AG31:AL31"/>
    <mergeCell ref="AG32:AL32"/>
    <mergeCell ref="AM32:AR32"/>
    <mergeCell ref="C54:AX54"/>
    <mergeCell ref="AG33:AR33"/>
    <mergeCell ref="C35:H35"/>
    <mergeCell ref="I35:L35"/>
    <mergeCell ref="C47:AC47"/>
    <mergeCell ref="AE47:AX47"/>
    <mergeCell ref="AS33:AX33"/>
    <mergeCell ref="S60:AH60"/>
    <mergeCell ref="C60:R60"/>
    <mergeCell ref="AI60:AX60"/>
    <mergeCell ref="C59:R59"/>
    <mergeCell ref="S59:AH59"/>
    <mergeCell ref="AI59:AX59"/>
  </mergeCells>
  <hyperlinks>
    <hyperlink ref="C38" r:id="rId1"/>
  </hyperlinks>
  <printOptions horizontalCentered="1" verticalCentered="1"/>
  <pageMargins left="0" right="0" top="0" bottom="0" header="0" footer="0"/>
  <pageSetup paperSize="9" scale="63" orientation="portrait" r:id="rId2"/>
  <colBreaks count="1" manualBreakCount="1">
    <brk id="51" max="1048575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6"/>
  <dimension ref="A1:AB233"/>
  <sheetViews>
    <sheetView workbookViewId="0"/>
  </sheetViews>
  <sheetFormatPr defaultRowHeight="15"/>
  <cols>
    <col min="1" max="1" width="48.28515625" bestFit="1" customWidth="1"/>
    <col min="2" max="2" width="3.7109375" customWidth="1"/>
    <col min="3" max="3" width="35" bestFit="1" customWidth="1"/>
    <col min="4" max="4" width="3.7109375" customWidth="1"/>
    <col min="5" max="5" width="64.42578125" customWidth="1"/>
    <col min="6" max="6" width="3.7109375" customWidth="1"/>
    <col min="7" max="7" width="73.42578125" bestFit="1" customWidth="1"/>
    <col min="8" max="8" width="3.7109375" customWidth="1"/>
    <col min="9" max="9" width="15.85546875" bestFit="1" customWidth="1"/>
    <col min="10" max="10" width="3.7109375" customWidth="1"/>
    <col min="11" max="11" width="14.28515625" bestFit="1" customWidth="1"/>
    <col min="12" max="12" width="3.7109375" customWidth="1"/>
    <col min="13" max="13" width="14.28515625" bestFit="1" customWidth="1"/>
    <col min="14" max="17" width="15.7109375" customWidth="1"/>
    <col min="18" max="18" width="3.7109375" customWidth="1"/>
    <col min="19" max="23" width="15.7109375" customWidth="1"/>
    <col min="24" max="24" width="3.7109375" customWidth="1"/>
    <col min="25" max="25" width="48.28515625" bestFit="1" customWidth="1"/>
    <col min="27" max="27" width="3.7109375" customWidth="1"/>
    <col min="28" max="28" width="38.140625" bestFit="1" customWidth="1"/>
  </cols>
  <sheetData>
    <row r="1" spans="1:28">
      <c r="A1" s="6" t="s">
        <v>63</v>
      </c>
      <c r="B1" s="6"/>
      <c r="C1" s="6" t="s">
        <v>64</v>
      </c>
      <c r="D1" s="6"/>
      <c r="E1" s="6" t="s">
        <v>65</v>
      </c>
      <c r="F1" s="6"/>
      <c r="G1" s="6" t="s">
        <v>66</v>
      </c>
      <c r="H1" s="6"/>
      <c r="I1" s="6" t="s">
        <v>28</v>
      </c>
      <c r="J1" s="6"/>
      <c r="K1" s="6" t="s">
        <v>355</v>
      </c>
      <c r="L1" s="6"/>
      <c r="M1" s="6" t="s">
        <v>322</v>
      </c>
      <c r="N1" s="6"/>
      <c r="O1" s="6"/>
      <c r="P1" s="6"/>
      <c r="Q1" s="6"/>
      <c r="R1" s="6"/>
      <c r="S1" s="6" t="s">
        <v>358</v>
      </c>
      <c r="T1" s="6"/>
      <c r="U1" s="6"/>
      <c r="V1" s="6"/>
      <c r="W1" s="6"/>
      <c r="X1" s="6"/>
      <c r="Y1" s="6" t="s">
        <v>67</v>
      </c>
      <c r="Z1" s="6"/>
      <c r="AB1" s="6" t="s">
        <v>357</v>
      </c>
    </row>
    <row r="2" spans="1:28">
      <c r="A2" t="s">
        <v>20</v>
      </c>
      <c r="C2" t="s">
        <v>20</v>
      </c>
      <c r="E2" t="s">
        <v>20</v>
      </c>
      <c r="G2" t="s">
        <v>20</v>
      </c>
      <c r="I2" t="s">
        <v>20</v>
      </c>
      <c r="K2" s="5" t="s">
        <v>56</v>
      </c>
      <c r="M2" s="1"/>
      <c r="N2" s="2" t="s">
        <v>58</v>
      </c>
      <c r="O2" s="2" t="s">
        <v>59</v>
      </c>
      <c r="P2" s="2" t="s">
        <v>25</v>
      </c>
      <c r="Q2" s="2" t="s">
        <v>62</v>
      </c>
      <c r="R2" s="2"/>
      <c r="S2" s="1"/>
      <c r="T2" s="2" t="s">
        <v>58</v>
      </c>
      <c r="U2" s="2" t="s">
        <v>59</v>
      </c>
      <c r="V2" s="2" t="s">
        <v>25</v>
      </c>
      <c r="W2" s="2" t="s">
        <v>62</v>
      </c>
      <c r="X2" s="1"/>
      <c r="Y2" s="1" t="s">
        <v>61</v>
      </c>
      <c r="Z2" s="1">
        <v>5</v>
      </c>
    </row>
    <row r="3" spans="1:28">
      <c r="K3" s="5" t="s">
        <v>48</v>
      </c>
      <c r="M3" s="5" t="s">
        <v>56</v>
      </c>
      <c r="N3" s="4">
        <v>200.6</v>
      </c>
      <c r="O3" s="4">
        <f t="shared" ref="O3:O30" si="0">N3/2</f>
        <v>100.3</v>
      </c>
      <c r="P3" s="4">
        <v>320</v>
      </c>
      <c r="Q3" s="4">
        <v>95</v>
      </c>
      <c r="R3" s="2"/>
      <c r="S3" s="3" t="s">
        <v>142</v>
      </c>
      <c r="T3" s="4">
        <v>180</v>
      </c>
      <c r="U3" s="4">
        <f t="shared" ref="U3:U34" si="1">T3/2</f>
        <v>90</v>
      </c>
      <c r="V3" s="4">
        <v>180</v>
      </c>
      <c r="W3" s="4">
        <v>95</v>
      </c>
      <c r="X3" s="1"/>
      <c r="Y3" t="s">
        <v>333</v>
      </c>
      <c r="Z3" s="1">
        <v>2</v>
      </c>
      <c r="AB3" s="3" t="s">
        <v>142</v>
      </c>
    </row>
    <row r="4" spans="1:28">
      <c r="A4" t="s">
        <v>138</v>
      </c>
      <c r="C4" t="s">
        <v>19</v>
      </c>
      <c r="E4" t="s">
        <v>68</v>
      </c>
      <c r="G4" t="s">
        <v>79</v>
      </c>
      <c r="I4" t="s">
        <v>29</v>
      </c>
      <c r="K4" s="5" t="s">
        <v>34</v>
      </c>
      <c r="M4" s="5" t="s">
        <v>48</v>
      </c>
      <c r="N4" s="4">
        <v>200.6</v>
      </c>
      <c r="O4" s="4">
        <f t="shared" si="0"/>
        <v>100.3</v>
      </c>
      <c r="P4" s="4">
        <v>320</v>
      </c>
      <c r="Q4" s="4">
        <v>95</v>
      </c>
      <c r="R4" s="4"/>
      <c r="S4" s="3" t="s">
        <v>154</v>
      </c>
      <c r="T4" s="4">
        <v>260</v>
      </c>
      <c r="U4" s="4">
        <f t="shared" si="1"/>
        <v>130</v>
      </c>
      <c r="V4" s="4">
        <v>260</v>
      </c>
      <c r="W4" s="4">
        <v>95</v>
      </c>
      <c r="X4" s="1"/>
      <c r="Y4" t="s">
        <v>334</v>
      </c>
      <c r="Z4" s="1">
        <v>3</v>
      </c>
      <c r="AB4" s="3" t="s">
        <v>154</v>
      </c>
    </row>
    <row r="5" spans="1:28">
      <c r="A5" t="s">
        <v>139</v>
      </c>
      <c r="C5" t="s">
        <v>14</v>
      </c>
      <c r="E5" t="s">
        <v>69</v>
      </c>
      <c r="G5" t="s">
        <v>80</v>
      </c>
      <c r="I5" t="s">
        <v>30</v>
      </c>
      <c r="K5" s="5" t="s">
        <v>54</v>
      </c>
      <c r="M5" s="5" t="s">
        <v>34</v>
      </c>
      <c r="N5" s="4">
        <v>212.4</v>
      </c>
      <c r="O5" s="4">
        <f t="shared" si="0"/>
        <v>106.2</v>
      </c>
      <c r="P5" s="4">
        <v>320</v>
      </c>
      <c r="Q5" s="4">
        <v>95</v>
      </c>
      <c r="R5" s="4"/>
      <c r="S5" s="3" t="s">
        <v>167</v>
      </c>
      <c r="T5" s="4">
        <v>260</v>
      </c>
      <c r="U5" s="4">
        <f t="shared" si="1"/>
        <v>130</v>
      </c>
      <c r="V5" s="4">
        <v>260</v>
      </c>
      <c r="W5" s="4">
        <v>95</v>
      </c>
      <c r="X5" s="1"/>
      <c r="Y5" t="s">
        <v>327</v>
      </c>
      <c r="Z5" s="1">
        <v>4</v>
      </c>
      <c r="AB5" s="3" t="s">
        <v>167</v>
      </c>
    </row>
    <row r="6" spans="1:28">
      <c r="A6" t="s">
        <v>353</v>
      </c>
      <c r="C6" t="s">
        <v>356</v>
      </c>
      <c r="E6" t="s">
        <v>70</v>
      </c>
      <c r="G6" t="s">
        <v>81</v>
      </c>
      <c r="K6" s="5" t="s">
        <v>31</v>
      </c>
      <c r="M6" s="5" t="s">
        <v>54</v>
      </c>
      <c r="N6" s="4">
        <v>200.6</v>
      </c>
      <c r="O6" s="4">
        <f t="shared" si="0"/>
        <v>100.3</v>
      </c>
      <c r="P6" s="4">
        <v>320</v>
      </c>
      <c r="Q6" s="4">
        <v>95</v>
      </c>
      <c r="R6" s="4"/>
      <c r="S6" s="3" t="s">
        <v>247</v>
      </c>
      <c r="T6" s="4">
        <v>370</v>
      </c>
      <c r="U6" s="4">
        <f t="shared" si="1"/>
        <v>185</v>
      </c>
      <c r="V6" s="4">
        <v>370</v>
      </c>
      <c r="W6" s="4">
        <v>95</v>
      </c>
      <c r="X6" s="1"/>
      <c r="Y6" t="s">
        <v>328</v>
      </c>
      <c r="Z6" s="1">
        <v>4</v>
      </c>
      <c r="AB6" s="3" t="s">
        <v>247</v>
      </c>
    </row>
    <row r="7" spans="1:28">
      <c r="A7" t="s">
        <v>4</v>
      </c>
      <c r="C7" t="s">
        <v>17</v>
      </c>
      <c r="E7" t="s">
        <v>71</v>
      </c>
      <c r="G7" t="s">
        <v>82</v>
      </c>
      <c r="K7" s="5" t="s">
        <v>47</v>
      </c>
      <c r="M7" s="5" t="s">
        <v>31</v>
      </c>
      <c r="N7" s="4">
        <v>224.2</v>
      </c>
      <c r="O7" s="4">
        <f t="shared" si="0"/>
        <v>112.1</v>
      </c>
      <c r="P7" s="4">
        <v>320</v>
      </c>
      <c r="Q7" s="4">
        <v>95</v>
      </c>
      <c r="R7" s="4"/>
      <c r="S7" s="3" t="s">
        <v>168</v>
      </c>
      <c r="T7" s="4">
        <v>260</v>
      </c>
      <c r="U7" s="4">
        <f t="shared" si="1"/>
        <v>130</v>
      </c>
      <c r="V7" s="4">
        <v>260</v>
      </c>
      <c r="W7" s="4">
        <v>95</v>
      </c>
      <c r="X7" s="1"/>
      <c r="Y7" t="s">
        <v>323</v>
      </c>
      <c r="Z7" s="1">
        <v>2</v>
      </c>
      <c r="AB7" s="3" t="s">
        <v>168</v>
      </c>
    </row>
    <row r="8" spans="1:28">
      <c r="A8" t="s">
        <v>3</v>
      </c>
      <c r="C8" t="s">
        <v>11</v>
      </c>
      <c r="E8" t="s">
        <v>72</v>
      </c>
      <c r="G8" t="s">
        <v>83</v>
      </c>
      <c r="K8" s="5" t="s">
        <v>46</v>
      </c>
      <c r="M8" s="5" t="s">
        <v>47</v>
      </c>
      <c r="N8" s="4">
        <v>200.6</v>
      </c>
      <c r="O8" s="4">
        <f t="shared" si="0"/>
        <v>100.3</v>
      </c>
      <c r="P8" s="4">
        <v>320</v>
      </c>
      <c r="Q8" s="4">
        <v>95</v>
      </c>
      <c r="R8" s="4"/>
      <c r="S8" s="3" t="s">
        <v>257</v>
      </c>
      <c r="T8" s="4">
        <v>370</v>
      </c>
      <c r="U8" s="4">
        <f t="shared" si="1"/>
        <v>185</v>
      </c>
      <c r="V8" s="4">
        <v>370</v>
      </c>
      <c r="W8" s="4">
        <v>95</v>
      </c>
      <c r="X8" s="1"/>
      <c r="Y8" t="s">
        <v>325</v>
      </c>
      <c r="Z8" s="1">
        <v>2</v>
      </c>
      <c r="AB8" s="3" t="s">
        <v>257</v>
      </c>
    </row>
    <row r="9" spans="1:28">
      <c r="A9" t="s">
        <v>5</v>
      </c>
      <c r="C9" t="s">
        <v>15</v>
      </c>
      <c r="E9" t="s">
        <v>73</v>
      </c>
      <c r="G9" t="s">
        <v>84</v>
      </c>
      <c r="K9" s="5" t="s">
        <v>50</v>
      </c>
      <c r="M9" s="5" t="s">
        <v>46</v>
      </c>
      <c r="N9" s="4">
        <v>200.6</v>
      </c>
      <c r="O9" s="4">
        <f t="shared" si="0"/>
        <v>100.3</v>
      </c>
      <c r="P9" s="4">
        <v>320</v>
      </c>
      <c r="Q9" s="4">
        <v>95</v>
      </c>
      <c r="R9" s="4"/>
      <c r="S9" s="3" t="s">
        <v>211</v>
      </c>
      <c r="T9" s="4">
        <v>310</v>
      </c>
      <c r="U9" s="4">
        <f t="shared" si="1"/>
        <v>155</v>
      </c>
      <c r="V9" s="4">
        <v>310</v>
      </c>
      <c r="W9" s="4">
        <v>95</v>
      </c>
      <c r="X9" s="1"/>
      <c r="Y9" t="s">
        <v>324</v>
      </c>
      <c r="Z9" s="1">
        <v>3</v>
      </c>
      <c r="AB9" s="3" t="s">
        <v>211</v>
      </c>
    </row>
    <row r="10" spans="1:28">
      <c r="A10" t="s">
        <v>6</v>
      </c>
      <c r="C10" t="s">
        <v>13</v>
      </c>
      <c r="E10" t="s">
        <v>74</v>
      </c>
      <c r="G10" t="s">
        <v>85</v>
      </c>
      <c r="K10" s="5" t="s">
        <v>55</v>
      </c>
      <c r="M10" s="5" t="s">
        <v>50</v>
      </c>
      <c r="N10" s="4">
        <v>200.6</v>
      </c>
      <c r="O10" s="4">
        <f t="shared" si="0"/>
        <v>100.3</v>
      </c>
      <c r="P10" s="4">
        <v>320</v>
      </c>
      <c r="Q10" s="4">
        <v>95</v>
      </c>
      <c r="R10" s="4"/>
      <c r="S10" s="3" t="s">
        <v>220</v>
      </c>
      <c r="T10" s="4">
        <v>310</v>
      </c>
      <c r="U10" s="4">
        <f t="shared" si="1"/>
        <v>155</v>
      </c>
      <c r="V10" s="4">
        <v>310</v>
      </c>
      <c r="W10" s="4">
        <v>95</v>
      </c>
      <c r="X10" s="1"/>
      <c r="Y10" t="s">
        <v>326</v>
      </c>
      <c r="Z10" s="1">
        <v>3</v>
      </c>
      <c r="AB10" s="3" t="s">
        <v>220</v>
      </c>
    </row>
    <row r="11" spans="1:28">
      <c r="A11" t="s">
        <v>7</v>
      </c>
      <c r="C11" t="s">
        <v>16</v>
      </c>
      <c r="E11" t="s">
        <v>75</v>
      </c>
      <c r="G11" t="s">
        <v>86</v>
      </c>
      <c r="K11" s="5" t="s">
        <v>35</v>
      </c>
      <c r="M11" s="5" t="s">
        <v>55</v>
      </c>
      <c r="N11" s="4">
        <v>200.6</v>
      </c>
      <c r="O11" s="4">
        <f t="shared" si="0"/>
        <v>100.3</v>
      </c>
      <c r="P11" s="4">
        <v>320</v>
      </c>
      <c r="Q11" s="4">
        <v>95</v>
      </c>
      <c r="R11" s="4"/>
      <c r="S11" s="3" t="s">
        <v>169</v>
      </c>
      <c r="T11" s="4">
        <v>260</v>
      </c>
      <c r="U11" s="4">
        <f t="shared" si="1"/>
        <v>130</v>
      </c>
      <c r="V11" s="4">
        <v>260</v>
      </c>
      <c r="W11" s="4">
        <v>95</v>
      </c>
      <c r="X11" s="1"/>
      <c r="Y11" t="s">
        <v>27</v>
      </c>
      <c r="Z11" s="1">
        <v>4</v>
      </c>
      <c r="AB11" s="3" t="s">
        <v>169</v>
      </c>
    </row>
    <row r="12" spans="1:28">
      <c r="A12" t="s">
        <v>140</v>
      </c>
      <c r="C12" t="s">
        <v>12</v>
      </c>
      <c r="E12" t="s">
        <v>76</v>
      </c>
      <c r="G12" t="s">
        <v>87</v>
      </c>
      <c r="K12" s="5" t="s">
        <v>44</v>
      </c>
      <c r="M12" s="5" t="s">
        <v>35</v>
      </c>
      <c r="N12" s="4">
        <v>212.4</v>
      </c>
      <c r="O12" s="4">
        <f t="shared" si="0"/>
        <v>106.2</v>
      </c>
      <c r="P12" s="4">
        <v>320</v>
      </c>
      <c r="Q12" s="4">
        <v>95</v>
      </c>
      <c r="R12" s="4"/>
      <c r="S12" s="3" t="s">
        <v>155</v>
      </c>
      <c r="T12" s="4">
        <v>260</v>
      </c>
      <c r="U12" s="4">
        <f t="shared" si="1"/>
        <v>130</v>
      </c>
      <c r="V12" s="4">
        <v>260</v>
      </c>
      <c r="W12" s="4">
        <v>95</v>
      </c>
      <c r="X12" s="1"/>
      <c r="Y12" t="s">
        <v>26</v>
      </c>
      <c r="Z12" s="1">
        <v>4</v>
      </c>
      <c r="AB12" s="3" t="s">
        <v>155</v>
      </c>
    </row>
    <row r="13" spans="1:28">
      <c r="A13" t="s">
        <v>141</v>
      </c>
      <c r="C13" t="s">
        <v>18</v>
      </c>
      <c r="E13" t="s">
        <v>77</v>
      </c>
      <c r="G13" t="s">
        <v>88</v>
      </c>
      <c r="K13" s="5" t="s">
        <v>49</v>
      </c>
      <c r="M13" s="5" t="s">
        <v>44</v>
      </c>
      <c r="N13" s="4">
        <v>200.6</v>
      </c>
      <c r="O13" s="4">
        <f t="shared" si="0"/>
        <v>100.3</v>
      </c>
      <c r="P13" s="4">
        <v>320</v>
      </c>
      <c r="Q13" s="4">
        <v>95</v>
      </c>
      <c r="R13" s="4"/>
      <c r="S13" s="3" t="s">
        <v>283</v>
      </c>
      <c r="T13" s="4">
        <v>180</v>
      </c>
      <c r="U13" s="4">
        <f t="shared" si="1"/>
        <v>90</v>
      </c>
      <c r="V13" s="4">
        <v>180</v>
      </c>
      <c r="W13" s="4">
        <v>95</v>
      </c>
      <c r="X13" s="1"/>
      <c r="Y13" t="s">
        <v>329</v>
      </c>
      <c r="Z13" s="1">
        <v>2</v>
      </c>
      <c r="AB13" s="3" t="s">
        <v>283</v>
      </c>
    </row>
    <row r="14" spans="1:28">
      <c r="A14" t="s">
        <v>352</v>
      </c>
      <c r="E14" t="s">
        <v>78</v>
      </c>
      <c r="G14" t="s">
        <v>89</v>
      </c>
      <c r="K14" s="5" t="s">
        <v>42</v>
      </c>
      <c r="M14" s="5" t="s">
        <v>60</v>
      </c>
      <c r="N14" s="4">
        <v>177</v>
      </c>
      <c r="O14" s="4">
        <f t="shared" si="0"/>
        <v>88.5</v>
      </c>
      <c r="P14" s="4">
        <v>320</v>
      </c>
      <c r="Q14" s="4">
        <v>95</v>
      </c>
      <c r="R14" s="4"/>
      <c r="S14" s="3" t="s">
        <v>170</v>
      </c>
      <c r="T14" s="4">
        <v>260</v>
      </c>
      <c r="U14" s="4">
        <f t="shared" si="1"/>
        <v>130</v>
      </c>
      <c r="V14" s="4">
        <v>260</v>
      </c>
      <c r="W14" s="4">
        <v>95</v>
      </c>
      <c r="X14" s="1"/>
      <c r="Y14" t="s">
        <v>330</v>
      </c>
      <c r="Z14" s="1">
        <v>2</v>
      </c>
      <c r="AB14" s="3" t="s">
        <v>170</v>
      </c>
    </row>
    <row r="15" spans="1:28">
      <c r="A15" t="s">
        <v>354</v>
      </c>
      <c r="G15" t="s">
        <v>90</v>
      </c>
      <c r="K15" s="5" t="s">
        <v>41</v>
      </c>
      <c r="M15" s="5" t="s">
        <v>49</v>
      </c>
      <c r="N15" s="4">
        <v>200.6</v>
      </c>
      <c r="O15" s="4">
        <f t="shared" si="0"/>
        <v>100.3</v>
      </c>
      <c r="P15" s="4">
        <v>320</v>
      </c>
      <c r="Q15" s="4">
        <v>95</v>
      </c>
      <c r="R15" s="4"/>
      <c r="S15" s="3" t="s">
        <v>267</v>
      </c>
      <c r="T15" s="4">
        <v>370</v>
      </c>
      <c r="U15" s="4">
        <f t="shared" si="1"/>
        <v>185</v>
      </c>
      <c r="V15" s="4">
        <v>370</v>
      </c>
      <c r="W15" s="4">
        <v>95</v>
      </c>
      <c r="X15" s="1"/>
      <c r="Y15" t="s">
        <v>332</v>
      </c>
      <c r="Z15" s="1">
        <v>3</v>
      </c>
      <c r="AB15" s="3" t="s">
        <v>267</v>
      </c>
    </row>
    <row r="16" spans="1:28">
      <c r="A16" t="s">
        <v>1</v>
      </c>
      <c r="G16" t="s">
        <v>91</v>
      </c>
      <c r="K16" s="5" t="s">
        <v>32</v>
      </c>
      <c r="M16" s="5" t="s">
        <v>42</v>
      </c>
      <c r="N16" s="4">
        <v>200.6</v>
      </c>
      <c r="O16" s="4">
        <f t="shared" si="0"/>
        <v>100.3</v>
      </c>
      <c r="P16" s="4">
        <v>320</v>
      </c>
      <c r="Q16" s="4">
        <v>95</v>
      </c>
      <c r="R16" s="4"/>
      <c r="S16" s="3" t="s">
        <v>212</v>
      </c>
      <c r="T16" s="4">
        <v>310</v>
      </c>
      <c r="U16" s="4">
        <f t="shared" si="1"/>
        <v>155</v>
      </c>
      <c r="V16" s="4">
        <v>310</v>
      </c>
      <c r="W16" s="4">
        <v>95</v>
      </c>
      <c r="X16" s="1"/>
      <c r="Y16" t="s">
        <v>331</v>
      </c>
      <c r="Z16" s="1">
        <v>3</v>
      </c>
      <c r="AB16" s="3" t="s">
        <v>212</v>
      </c>
    </row>
    <row r="17" spans="1:28">
      <c r="A17" t="s">
        <v>0</v>
      </c>
      <c r="G17" t="s">
        <v>92</v>
      </c>
      <c r="K17" s="5" t="s">
        <v>52</v>
      </c>
      <c r="M17" s="5" t="s">
        <v>41</v>
      </c>
      <c r="N17" s="4">
        <v>200.6</v>
      </c>
      <c r="O17" s="4">
        <f t="shared" si="0"/>
        <v>100.3</v>
      </c>
      <c r="P17" s="4">
        <v>320</v>
      </c>
      <c r="Q17" s="4">
        <v>95</v>
      </c>
      <c r="R17" s="4"/>
      <c r="S17" s="3" t="s">
        <v>221</v>
      </c>
      <c r="T17" s="4">
        <v>310</v>
      </c>
      <c r="U17" s="4">
        <f t="shared" si="1"/>
        <v>155</v>
      </c>
      <c r="V17" s="4">
        <v>310</v>
      </c>
      <c r="W17" s="4">
        <v>95</v>
      </c>
      <c r="X17" s="1"/>
      <c r="AB17" s="3" t="s">
        <v>221</v>
      </c>
    </row>
    <row r="18" spans="1:28">
      <c r="A18" t="s">
        <v>2</v>
      </c>
      <c r="G18" t="s">
        <v>93</v>
      </c>
      <c r="K18" s="5" t="s">
        <v>57</v>
      </c>
      <c r="M18" s="5" t="s">
        <v>32</v>
      </c>
      <c r="N18" s="4">
        <v>224.2</v>
      </c>
      <c r="O18" s="4">
        <f t="shared" si="0"/>
        <v>112.1</v>
      </c>
      <c r="P18" s="4">
        <v>320</v>
      </c>
      <c r="Q18" s="4">
        <v>95</v>
      </c>
      <c r="R18" s="4"/>
      <c r="S18" s="3" t="s">
        <v>284</v>
      </c>
      <c r="T18" s="4">
        <v>180</v>
      </c>
      <c r="U18" s="4">
        <f t="shared" si="1"/>
        <v>90</v>
      </c>
      <c r="V18" s="4">
        <v>180</v>
      </c>
      <c r="W18" s="4">
        <v>95</v>
      </c>
      <c r="X18" s="1"/>
      <c r="AB18" s="3" t="s">
        <v>284</v>
      </c>
    </row>
    <row r="19" spans="1:28">
      <c r="A19" t="s">
        <v>364</v>
      </c>
      <c r="G19" t="s">
        <v>94</v>
      </c>
      <c r="K19" s="5" t="s">
        <v>36</v>
      </c>
      <c r="M19" s="5" t="s">
        <v>52</v>
      </c>
      <c r="N19" s="4">
        <v>200.6</v>
      </c>
      <c r="O19" s="4">
        <f t="shared" si="0"/>
        <v>100.3</v>
      </c>
      <c r="P19" s="4">
        <v>320</v>
      </c>
      <c r="Q19" s="4">
        <v>95</v>
      </c>
      <c r="R19" s="4"/>
      <c r="S19" s="3" t="s">
        <v>277</v>
      </c>
      <c r="T19" s="4">
        <v>370</v>
      </c>
      <c r="U19" s="4">
        <f t="shared" si="1"/>
        <v>185</v>
      </c>
      <c r="V19" s="4">
        <v>370</v>
      </c>
      <c r="W19" s="4">
        <v>95</v>
      </c>
      <c r="X19" s="1"/>
      <c r="AB19" s="3" t="s">
        <v>277</v>
      </c>
    </row>
    <row r="20" spans="1:28">
      <c r="A20" t="s">
        <v>9</v>
      </c>
      <c r="G20" t="s">
        <v>95</v>
      </c>
      <c r="K20" s="5" t="s">
        <v>53</v>
      </c>
      <c r="M20" s="5" t="s">
        <v>57</v>
      </c>
      <c r="N20" s="4">
        <v>200.6</v>
      </c>
      <c r="O20" s="4">
        <f t="shared" si="0"/>
        <v>100.3</v>
      </c>
      <c r="P20" s="4">
        <v>320</v>
      </c>
      <c r="Q20" s="4">
        <v>95</v>
      </c>
      <c r="R20" s="4"/>
      <c r="S20" s="3" t="s">
        <v>222</v>
      </c>
      <c r="T20" s="4">
        <v>310</v>
      </c>
      <c r="U20" s="4">
        <f t="shared" si="1"/>
        <v>155</v>
      </c>
      <c r="V20" s="4">
        <v>310</v>
      </c>
      <c r="W20" s="4">
        <v>95</v>
      </c>
      <c r="X20" s="1"/>
      <c r="Y20" s="1"/>
      <c r="Z20" s="1"/>
      <c r="AB20" s="3" t="s">
        <v>222</v>
      </c>
    </row>
    <row r="21" spans="1:28">
      <c r="A21" t="s">
        <v>8</v>
      </c>
      <c r="G21" t="s">
        <v>96</v>
      </c>
      <c r="K21" s="5" t="s">
        <v>37</v>
      </c>
      <c r="M21" s="5" t="s">
        <v>36</v>
      </c>
      <c r="N21" s="4">
        <v>212.4</v>
      </c>
      <c r="O21" s="4">
        <f t="shared" si="0"/>
        <v>106.2</v>
      </c>
      <c r="P21" s="4">
        <v>320</v>
      </c>
      <c r="Q21" s="4">
        <v>95</v>
      </c>
      <c r="R21" s="4"/>
      <c r="S21" s="3" t="s">
        <v>285</v>
      </c>
      <c r="T21" s="4">
        <v>180</v>
      </c>
      <c r="U21" s="4">
        <f t="shared" si="1"/>
        <v>90</v>
      </c>
      <c r="V21" s="4">
        <v>180</v>
      </c>
      <c r="W21" s="4">
        <v>95</v>
      </c>
      <c r="X21" s="1"/>
      <c r="Y21" s="1"/>
      <c r="Z21" s="1"/>
      <c r="AB21" s="3" t="s">
        <v>285</v>
      </c>
    </row>
    <row r="22" spans="1:28">
      <c r="A22" t="s">
        <v>10</v>
      </c>
      <c r="G22" t="s">
        <v>97</v>
      </c>
      <c r="K22" s="5" t="s">
        <v>40</v>
      </c>
      <c r="M22" s="5" t="s">
        <v>53</v>
      </c>
      <c r="N22" s="4">
        <v>200.6</v>
      </c>
      <c r="O22" s="4">
        <f t="shared" si="0"/>
        <v>100.3</v>
      </c>
      <c r="P22" s="4">
        <v>320</v>
      </c>
      <c r="Q22" s="4">
        <v>95</v>
      </c>
      <c r="R22" s="4"/>
      <c r="S22" s="3" t="s">
        <v>248</v>
      </c>
      <c r="T22" s="4">
        <v>370</v>
      </c>
      <c r="U22" s="4">
        <f t="shared" si="1"/>
        <v>185</v>
      </c>
      <c r="V22" s="4">
        <v>370</v>
      </c>
      <c r="W22" s="4">
        <v>95</v>
      </c>
      <c r="X22" s="1"/>
      <c r="Y22" s="1"/>
      <c r="Z22" s="1"/>
      <c r="AB22" s="3" t="s">
        <v>248</v>
      </c>
    </row>
    <row r="23" spans="1:28">
      <c r="A23" t="s">
        <v>351</v>
      </c>
      <c r="G23" t="s">
        <v>98</v>
      </c>
      <c r="K23" s="5" t="s">
        <v>33</v>
      </c>
      <c r="M23" s="5" t="s">
        <v>37</v>
      </c>
      <c r="N23" s="4">
        <v>212.4</v>
      </c>
      <c r="O23" s="4">
        <f t="shared" si="0"/>
        <v>106.2</v>
      </c>
      <c r="P23" s="4">
        <v>320</v>
      </c>
      <c r="Q23" s="4">
        <v>95</v>
      </c>
      <c r="R23" s="4"/>
      <c r="S23" s="3" t="s">
        <v>171</v>
      </c>
      <c r="T23" s="4">
        <v>260</v>
      </c>
      <c r="U23" s="4">
        <f t="shared" si="1"/>
        <v>130</v>
      </c>
      <c r="V23" s="4">
        <v>260</v>
      </c>
      <c r="W23" s="4">
        <v>95</v>
      </c>
      <c r="X23" s="1"/>
      <c r="Y23" s="1"/>
      <c r="Z23" s="1"/>
      <c r="AB23" s="3" t="s">
        <v>171</v>
      </c>
    </row>
    <row r="24" spans="1:28">
      <c r="G24" t="s">
        <v>99</v>
      </c>
      <c r="K24" s="5" t="s">
        <v>38</v>
      </c>
      <c r="M24" s="5" t="s">
        <v>40</v>
      </c>
      <c r="N24" s="4">
        <v>200.6</v>
      </c>
      <c r="O24" s="4">
        <f t="shared" si="0"/>
        <v>100.3</v>
      </c>
      <c r="P24" s="4">
        <v>320</v>
      </c>
      <c r="Q24" s="4">
        <v>95</v>
      </c>
      <c r="R24" s="4"/>
      <c r="S24" s="3" t="s">
        <v>143</v>
      </c>
      <c r="T24" s="4">
        <v>180</v>
      </c>
      <c r="U24" s="4">
        <f t="shared" si="1"/>
        <v>90</v>
      </c>
      <c r="V24" s="4">
        <v>180</v>
      </c>
      <c r="W24" s="4">
        <v>95</v>
      </c>
      <c r="X24" s="1"/>
      <c r="Y24" s="1"/>
      <c r="Z24" s="1"/>
      <c r="AB24" s="3" t="s">
        <v>143</v>
      </c>
    </row>
    <row r="25" spans="1:28">
      <c r="G25" t="s">
        <v>100</v>
      </c>
      <c r="K25" s="5" t="s">
        <v>45</v>
      </c>
      <c r="M25" s="5" t="s">
        <v>33</v>
      </c>
      <c r="N25" s="4">
        <v>224.2</v>
      </c>
      <c r="O25" s="4">
        <f t="shared" si="0"/>
        <v>112.1</v>
      </c>
      <c r="P25" s="4">
        <v>320</v>
      </c>
      <c r="Q25" s="4">
        <v>95</v>
      </c>
      <c r="R25" s="4"/>
      <c r="S25" s="3" t="s">
        <v>286</v>
      </c>
      <c r="T25" s="4">
        <v>180</v>
      </c>
      <c r="U25" s="4">
        <f t="shared" si="1"/>
        <v>90</v>
      </c>
      <c r="V25" s="4">
        <v>180</v>
      </c>
      <c r="W25" s="4">
        <v>95</v>
      </c>
      <c r="X25" s="1"/>
      <c r="Y25" s="1"/>
      <c r="Z25" s="1"/>
      <c r="AB25" s="3" t="s">
        <v>286</v>
      </c>
    </row>
    <row r="26" spans="1:28">
      <c r="G26" t="s">
        <v>101</v>
      </c>
      <c r="K26" s="5" t="s">
        <v>39</v>
      </c>
      <c r="M26" s="5" t="s">
        <v>38</v>
      </c>
      <c r="N26" s="4">
        <v>212.4</v>
      </c>
      <c r="O26" s="4">
        <f t="shared" si="0"/>
        <v>106.2</v>
      </c>
      <c r="P26" s="4">
        <v>320</v>
      </c>
      <c r="Q26" s="4">
        <v>95</v>
      </c>
      <c r="R26" s="4"/>
      <c r="S26" s="3" t="s">
        <v>209</v>
      </c>
      <c r="T26" s="4">
        <v>260</v>
      </c>
      <c r="U26" s="4">
        <f t="shared" si="1"/>
        <v>130</v>
      </c>
      <c r="V26" s="4">
        <v>260</v>
      </c>
      <c r="W26" s="4">
        <v>95</v>
      </c>
      <c r="X26" s="1"/>
      <c r="Y26" s="1"/>
      <c r="Z26" s="1"/>
      <c r="AB26" s="3" t="s">
        <v>209</v>
      </c>
    </row>
    <row r="27" spans="1:28">
      <c r="G27" t="s">
        <v>102</v>
      </c>
      <c r="K27" s="5" t="s">
        <v>51</v>
      </c>
      <c r="M27" s="5" t="s">
        <v>45</v>
      </c>
      <c r="N27" s="4">
        <v>200.6</v>
      </c>
      <c r="O27" s="4">
        <f t="shared" si="0"/>
        <v>100.3</v>
      </c>
      <c r="P27" s="4">
        <v>320</v>
      </c>
      <c r="Q27" s="4">
        <v>95</v>
      </c>
      <c r="R27" s="4"/>
      <c r="S27" s="3" t="s">
        <v>223</v>
      </c>
      <c r="T27" s="4">
        <v>310</v>
      </c>
      <c r="U27" s="4">
        <f t="shared" si="1"/>
        <v>155</v>
      </c>
      <c r="V27" s="4">
        <v>310</v>
      </c>
      <c r="W27" s="4">
        <v>95</v>
      </c>
      <c r="X27" s="1"/>
      <c r="Y27" s="1"/>
      <c r="Z27" s="1"/>
      <c r="AB27" s="3" t="s">
        <v>223</v>
      </c>
    </row>
    <row r="28" spans="1:28">
      <c r="G28" t="s">
        <v>103</v>
      </c>
      <c r="K28" s="5" t="s">
        <v>43</v>
      </c>
      <c r="M28" s="5" t="s">
        <v>39</v>
      </c>
      <c r="N28" s="4">
        <v>212.4</v>
      </c>
      <c r="O28" s="4">
        <f t="shared" si="0"/>
        <v>106.2</v>
      </c>
      <c r="P28" s="4">
        <v>320</v>
      </c>
      <c r="Q28" s="4">
        <v>95</v>
      </c>
      <c r="R28" s="4"/>
      <c r="S28" s="3" t="s">
        <v>213</v>
      </c>
      <c r="T28" s="4">
        <v>310</v>
      </c>
      <c r="U28" s="4">
        <f t="shared" si="1"/>
        <v>155</v>
      </c>
      <c r="V28" s="4">
        <v>310</v>
      </c>
      <c r="W28" s="4">
        <v>95</v>
      </c>
      <c r="X28" s="1"/>
      <c r="Y28" s="1"/>
      <c r="Z28" s="1"/>
      <c r="AB28" s="3" t="s">
        <v>359</v>
      </c>
    </row>
    <row r="29" spans="1:28">
      <c r="G29" t="s">
        <v>104</v>
      </c>
      <c r="M29" s="5" t="s">
        <v>51</v>
      </c>
      <c r="N29" s="4">
        <v>200.6</v>
      </c>
      <c r="O29" s="4">
        <f t="shared" si="0"/>
        <v>100.3</v>
      </c>
      <c r="P29" s="4">
        <v>320</v>
      </c>
      <c r="Q29" s="4">
        <v>95</v>
      </c>
      <c r="R29" s="4"/>
      <c r="S29" s="3" t="s">
        <v>224</v>
      </c>
      <c r="T29" s="4">
        <v>310</v>
      </c>
      <c r="U29" s="4">
        <f t="shared" si="1"/>
        <v>155</v>
      </c>
      <c r="V29" s="4">
        <v>310</v>
      </c>
      <c r="W29" s="4">
        <v>95</v>
      </c>
      <c r="X29" s="1"/>
      <c r="Y29" s="1"/>
      <c r="Z29" s="1"/>
      <c r="AB29" s="3" t="s">
        <v>213</v>
      </c>
    </row>
    <row r="30" spans="1:28">
      <c r="G30" t="s">
        <v>360</v>
      </c>
      <c r="M30" s="5" t="s">
        <v>43</v>
      </c>
      <c r="N30" s="4">
        <v>200.6</v>
      </c>
      <c r="O30" s="4">
        <f t="shared" si="0"/>
        <v>100.3</v>
      </c>
      <c r="P30" s="4">
        <v>320</v>
      </c>
      <c r="Q30" s="4">
        <v>95</v>
      </c>
      <c r="R30" s="4"/>
      <c r="S30" s="3" t="s">
        <v>287</v>
      </c>
      <c r="T30" s="4">
        <v>180</v>
      </c>
      <c r="U30" s="4">
        <f t="shared" si="1"/>
        <v>90</v>
      </c>
      <c r="V30" s="4">
        <v>180</v>
      </c>
      <c r="W30" s="4">
        <v>95</v>
      </c>
      <c r="X30" s="1"/>
      <c r="Y30" s="1"/>
      <c r="Z30" s="1"/>
      <c r="AB30" s="3" t="s">
        <v>224</v>
      </c>
    </row>
    <row r="31" spans="1:28">
      <c r="G31" t="s">
        <v>361</v>
      </c>
      <c r="R31" s="4"/>
      <c r="S31" s="3" t="s">
        <v>172</v>
      </c>
      <c r="T31" s="4">
        <v>260</v>
      </c>
      <c r="U31" s="4">
        <f t="shared" si="1"/>
        <v>130</v>
      </c>
      <c r="V31" s="4">
        <v>260</v>
      </c>
      <c r="W31" s="4">
        <v>95</v>
      </c>
      <c r="AB31" s="3" t="s">
        <v>287</v>
      </c>
    </row>
    <row r="32" spans="1:28">
      <c r="G32" t="s">
        <v>105</v>
      </c>
      <c r="R32" s="4"/>
      <c r="S32" s="3" t="s">
        <v>288</v>
      </c>
      <c r="T32" s="4">
        <v>180</v>
      </c>
      <c r="U32" s="4">
        <f t="shared" si="1"/>
        <v>90</v>
      </c>
      <c r="V32" s="4">
        <v>180</v>
      </c>
      <c r="W32" s="4">
        <v>95</v>
      </c>
      <c r="AB32" s="3" t="s">
        <v>172</v>
      </c>
    </row>
    <row r="33" spans="7:28">
      <c r="G33" t="s">
        <v>106</v>
      </c>
      <c r="R33" s="4"/>
      <c r="S33" s="3" t="s">
        <v>173</v>
      </c>
      <c r="T33" s="4">
        <v>260</v>
      </c>
      <c r="U33" s="4">
        <f t="shared" si="1"/>
        <v>130</v>
      </c>
      <c r="V33" s="4">
        <v>260</v>
      </c>
      <c r="W33" s="4">
        <v>95</v>
      </c>
      <c r="AB33" s="3" t="s">
        <v>288</v>
      </c>
    </row>
    <row r="34" spans="7:28">
      <c r="G34" t="s">
        <v>107</v>
      </c>
      <c r="R34" s="4"/>
      <c r="S34" s="3" t="s">
        <v>156</v>
      </c>
      <c r="T34" s="4">
        <v>260</v>
      </c>
      <c r="U34" s="4">
        <f t="shared" si="1"/>
        <v>130</v>
      </c>
      <c r="V34" s="4">
        <v>260</v>
      </c>
      <c r="W34" s="4">
        <v>95</v>
      </c>
      <c r="AB34" s="3" t="s">
        <v>173</v>
      </c>
    </row>
    <row r="35" spans="7:28">
      <c r="G35" t="s">
        <v>108</v>
      </c>
      <c r="R35" s="4"/>
      <c r="S35" s="3" t="s">
        <v>174</v>
      </c>
      <c r="T35" s="4">
        <v>260</v>
      </c>
      <c r="U35" s="4">
        <f t="shared" ref="U35:U66" si="2">T35/2</f>
        <v>130</v>
      </c>
      <c r="V35" s="4">
        <v>260</v>
      </c>
      <c r="W35" s="4">
        <v>95</v>
      </c>
      <c r="AB35" s="3" t="s">
        <v>156</v>
      </c>
    </row>
    <row r="36" spans="7:28">
      <c r="G36" t="s">
        <v>109</v>
      </c>
      <c r="R36" s="4"/>
      <c r="S36" s="3" t="s">
        <v>225</v>
      </c>
      <c r="T36" s="4">
        <v>310</v>
      </c>
      <c r="U36" s="4">
        <f t="shared" si="2"/>
        <v>155</v>
      </c>
      <c r="V36" s="4">
        <v>310</v>
      </c>
      <c r="W36" s="4">
        <v>95</v>
      </c>
      <c r="AB36" s="3" t="s">
        <v>174</v>
      </c>
    </row>
    <row r="37" spans="7:28">
      <c r="G37" t="s">
        <v>110</v>
      </c>
      <c r="R37" s="4"/>
      <c r="S37" s="3" t="s">
        <v>175</v>
      </c>
      <c r="T37" s="4">
        <v>260</v>
      </c>
      <c r="U37" s="4">
        <f t="shared" si="2"/>
        <v>130</v>
      </c>
      <c r="V37" s="4">
        <v>260</v>
      </c>
      <c r="W37" s="4">
        <v>95</v>
      </c>
      <c r="AB37" s="3" t="s">
        <v>225</v>
      </c>
    </row>
    <row r="38" spans="7:28">
      <c r="G38" t="s">
        <v>111</v>
      </c>
      <c r="R38" s="4"/>
      <c r="S38" s="3" t="s">
        <v>258</v>
      </c>
      <c r="T38" s="4">
        <v>370</v>
      </c>
      <c r="U38" s="4">
        <f t="shared" si="2"/>
        <v>185</v>
      </c>
      <c r="V38" s="4">
        <v>370</v>
      </c>
      <c r="W38" s="4">
        <v>95</v>
      </c>
      <c r="AB38" s="3" t="s">
        <v>175</v>
      </c>
    </row>
    <row r="39" spans="7:28">
      <c r="G39" t="s">
        <v>112</v>
      </c>
      <c r="R39" s="4"/>
      <c r="S39" s="3" t="s">
        <v>176</v>
      </c>
      <c r="T39" s="4">
        <v>260</v>
      </c>
      <c r="U39" s="4">
        <f t="shared" si="2"/>
        <v>130</v>
      </c>
      <c r="V39" s="4">
        <v>260</v>
      </c>
      <c r="W39" s="4">
        <v>95</v>
      </c>
      <c r="AB39" s="3" t="s">
        <v>258</v>
      </c>
    </row>
    <row r="40" spans="7:28">
      <c r="G40" t="s">
        <v>113</v>
      </c>
      <c r="R40" s="4"/>
      <c r="S40" s="3" t="s">
        <v>289</v>
      </c>
      <c r="T40" s="4">
        <v>180</v>
      </c>
      <c r="U40" s="4">
        <f t="shared" si="2"/>
        <v>90</v>
      </c>
      <c r="V40" s="4">
        <v>180</v>
      </c>
      <c r="W40" s="4">
        <v>95</v>
      </c>
      <c r="AB40" s="3" t="s">
        <v>176</v>
      </c>
    </row>
    <row r="41" spans="7:28">
      <c r="G41" t="s">
        <v>114</v>
      </c>
      <c r="R41" s="4"/>
      <c r="S41" s="3" t="s">
        <v>177</v>
      </c>
      <c r="T41" s="4">
        <v>260</v>
      </c>
      <c r="U41" s="4">
        <f t="shared" si="2"/>
        <v>130</v>
      </c>
      <c r="V41" s="4">
        <v>260</v>
      </c>
      <c r="W41" s="4">
        <v>95</v>
      </c>
      <c r="AB41" s="3" t="s">
        <v>289</v>
      </c>
    </row>
    <row r="42" spans="7:28">
      <c r="G42" t="s">
        <v>115</v>
      </c>
      <c r="R42" s="4"/>
      <c r="S42" s="3" t="s">
        <v>157</v>
      </c>
      <c r="T42" s="4">
        <v>260</v>
      </c>
      <c r="U42" s="4">
        <f t="shared" si="2"/>
        <v>130</v>
      </c>
      <c r="V42" s="4">
        <v>260</v>
      </c>
      <c r="W42" s="4">
        <v>95</v>
      </c>
      <c r="AB42" s="3" t="s">
        <v>177</v>
      </c>
    </row>
    <row r="43" spans="7:28">
      <c r="G43" t="s">
        <v>116</v>
      </c>
      <c r="R43" s="4"/>
      <c r="S43" s="3" t="s">
        <v>214</v>
      </c>
      <c r="T43" s="4">
        <v>310</v>
      </c>
      <c r="U43" s="4">
        <f t="shared" si="2"/>
        <v>155</v>
      </c>
      <c r="V43" s="4">
        <v>310</v>
      </c>
      <c r="W43" s="4">
        <v>95</v>
      </c>
      <c r="AB43" s="3" t="s">
        <v>157</v>
      </c>
    </row>
    <row r="44" spans="7:28">
      <c r="G44" t="s">
        <v>117</v>
      </c>
      <c r="R44" s="4"/>
      <c r="S44" s="3" t="s">
        <v>178</v>
      </c>
      <c r="T44" s="4">
        <v>260</v>
      </c>
      <c r="U44" s="4">
        <f t="shared" si="2"/>
        <v>130</v>
      </c>
      <c r="V44" s="4">
        <v>260</v>
      </c>
      <c r="W44" s="4">
        <v>95</v>
      </c>
      <c r="AB44" s="3" t="s">
        <v>214</v>
      </c>
    </row>
    <row r="45" spans="7:28">
      <c r="G45" t="s">
        <v>118</v>
      </c>
      <c r="R45" s="4"/>
      <c r="S45" s="3" t="s">
        <v>144</v>
      </c>
      <c r="T45" s="4">
        <v>180</v>
      </c>
      <c r="U45" s="4">
        <f t="shared" si="2"/>
        <v>90</v>
      </c>
      <c r="V45" s="4">
        <v>180</v>
      </c>
      <c r="W45" s="4">
        <v>95</v>
      </c>
      <c r="AB45" s="3" t="s">
        <v>178</v>
      </c>
    </row>
    <row r="46" spans="7:28">
      <c r="G46" t="s">
        <v>119</v>
      </c>
      <c r="R46" s="4"/>
      <c r="S46" s="3" t="s">
        <v>226</v>
      </c>
      <c r="T46" s="4">
        <v>310</v>
      </c>
      <c r="U46" s="4">
        <f t="shared" si="2"/>
        <v>155</v>
      </c>
      <c r="V46" s="4">
        <v>310</v>
      </c>
      <c r="W46" s="4">
        <v>95</v>
      </c>
      <c r="AB46" s="3" t="s">
        <v>144</v>
      </c>
    </row>
    <row r="47" spans="7:28">
      <c r="G47" t="s">
        <v>120</v>
      </c>
      <c r="R47" s="4"/>
      <c r="S47" s="3" t="s">
        <v>268</v>
      </c>
      <c r="T47" s="4">
        <v>370</v>
      </c>
      <c r="U47" s="4">
        <f t="shared" si="2"/>
        <v>185</v>
      </c>
      <c r="V47" s="4">
        <v>370</v>
      </c>
      <c r="W47" s="4">
        <v>95</v>
      </c>
      <c r="AB47" s="3" t="s">
        <v>226</v>
      </c>
    </row>
    <row r="48" spans="7:28">
      <c r="G48" t="s">
        <v>121</v>
      </c>
      <c r="R48" s="4"/>
      <c r="S48" s="3" t="s">
        <v>227</v>
      </c>
      <c r="T48" s="4">
        <v>310</v>
      </c>
      <c r="U48" s="4">
        <f t="shared" si="2"/>
        <v>155</v>
      </c>
      <c r="V48" s="4">
        <v>310</v>
      </c>
      <c r="W48" s="4">
        <v>95</v>
      </c>
      <c r="AB48" s="3" t="s">
        <v>268</v>
      </c>
    </row>
    <row r="49" spans="7:28">
      <c r="G49" t="s">
        <v>122</v>
      </c>
      <c r="R49" s="4"/>
      <c r="S49" s="3" t="s">
        <v>290</v>
      </c>
      <c r="T49" s="4">
        <v>180</v>
      </c>
      <c r="U49" s="4">
        <f t="shared" si="2"/>
        <v>90</v>
      </c>
      <c r="V49" s="4">
        <v>180</v>
      </c>
      <c r="W49" s="4">
        <v>95</v>
      </c>
      <c r="AB49" s="3" t="s">
        <v>227</v>
      </c>
    </row>
    <row r="50" spans="7:28">
      <c r="G50" t="s">
        <v>123</v>
      </c>
      <c r="R50" s="4"/>
      <c r="S50" s="3" t="s">
        <v>249</v>
      </c>
      <c r="T50" s="4">
        <v>370</v>
      </c>
      <c r="U50" s="4">
        <f t="shared" si="2"/>
        <v>185</v>
      </c>
      <c r="V50" s="4">
        <v>370</v>
      </c>
      <c r="W50" s="4">
        <v>95</v>
      </c>
      <c r="AB50" s="3" t="s">
        <v>290</v>
      </c>
    </row>
    <row r="51" spans="7:28">
      <c r="G51" t="s">
        <v>124</v>
      </c>
      <c r="R51" s="4"/>
      <c r="S51" s="3" t="s">
        <v>228</v>
      </c>
      <c r="T51" s="4">
        <v>310</v>
      </c>
      <c r="U51" s="4">
        <f t="shared" si="2"/>
        <v>155</v>
      </c>
      <c r="V51" s="4">
        <v>310</v>
      </c>
      <c r="W51" s="4">
        <v>95</v>
      </c>
      <c r="AB51" s="3" t="s">
        <v>249</v>
      </c>
    </row>
    <row r="52" spans="7:28">
      <c r="G52" t="s">
        <v>125</v>
      </c>
      <c r="R52" s="4"/>
      <c r="S52" s="3" t="s">
        <v>259</v>
      </c>
      <c r="T52" s="4">
        <v>370</v>
      </c>
      <c r="U52" s="4">
        <f t="shared" si="2"/>
        <v>185</v>
      </c>
      <c r="V52" s="4">
        <v>370</v>
      </c>
      <c r="W52" s="4">
        <v>95</v>
      </c>
      <c r="AB52" s="3" t="s">
        <v>228</v>
      </c>
    </row>
    <row r="53" spans="7:28">
      <c r="G53" t="s">
        <v>126</v>
      </c>
      <c r="R53" s="4"/>
      <c r="S53" s="3" t="s">
        <v>215</v>
      </c>
      <c r="T53" s="4">
        <v>310</v>
      </c>
      <c r="U53" s="4">
        <f t="shared" si="2"/>
        <v>155</v>
      </c>
      <c r="V53" s="4">
        <v>310</v>
      </c>
      <c r="W53" s="4">
        <v>95</v>
      </c>
      <c r="AB53" s="3" t="s">
        <v>259</v>
      </c>
    </row>
    <row r="54" spans="7:28">
      <c r="G54" t="s">
        <v>127</v>
      </c>
      <c r="R54" s="4"/>
      <c r="S54" s="3" t="s">
        <v>179</v>
      </c>
      <c r="T54" s="4">
        <v>260</v>
      </c>
      <c r="U54" s="4">
        <f t="shared" si="2"/>
        <v>130</v>
      </c>
      <c r="V54" s="4">
        <v>260</v>
      </c>
      <c r="W54" s="4">
        <v>95</v>
      </c>
      <c r="AB54" s="3" t="s">
        <v>215</v>
      </c>
    </row>
    <row r="55" spans="7:28">
      <c r="G55" t="s">
        <v>128</v>
      </c>
      <c r="R55" s="4"/>
      <c r="S55" s="3" t="s">
        <v>180</v>
      </c>
      <c r="T55" s="4">
        <v>260</v>
      </c>
      <c r="U55" s="4">
        <f t="shared" si="2"/>
        <v>130</v>
      </c>
      <c r="V55" s="4">
        <v>260</v>
      </c>
      <c r="W55" s="4">
        <v>95</v>
      </c>
      <c r="AB55" s="3" t="s">
        <v>179</v>
      </c>
    </row>
    <row r="56" spans="7:28">
      <c r="G56" t="s">
        <v>129</v>
      </c>
      <c r="R56" s="4"/>
      <c r="S56" s="3" t="s">
        <v>291</v>
      </c>
      <c r="T56" s="4">
        <v>180</v>
      </c>
      <c r="U56" s="4">
        <f t="shared" si="2"/>
        <v>90</v>
      </c>
      <c r="V56" s="4">
        <v>180</v>
      </c>
      <c r="W56" s="4">
        <v>95</v>
      </c>
      <c r="AB56" s="3" t="s">
        <v>180</v>
      </c>
    </row>
    <row r="57" spans="7:28">
      <c r="G57" t="s">
        <v>130</v>
      </c>
      <c r="R57" s="4"/>
      <c r="S57" s="3" t="s">
        <v>229</v>
      </c>
      <c r="T57" s="4">
        <v>310</v>
      </c>
      <c r="U57" s="4">
        <f t="shared" si="2"/>
        <v>155</v>
      </c>
      <c r="V57" s="4">
        <v>310</v>
      </c>
      <c r="W57" s="4">
        <v>95</v>
      </c>
      <c r="AB57" s="3" t="s">
        <v>291</v>
      </c>
    </row>
    <row r="58" spans="7:28">
      <c r="G58" t="s">
        <v>131</v>
      </c>
      <c r="R58" s="4"/>
      <c r="S58" s="3" t="s">
        <v>145</v>
      </c>
      <c r="T58" s="4">
        <v>180</v>
      </c>
      <c r="U58" s="4">
        <f t="shared" si="2"/>
        <v>90</v>
      </c>
      <c r="V58" s="4">
        <v>180</v>
      </c>
      <c r="W58" s="4">
        <v>95</v>
      </c>
      <c r="AB58" s="3" t="s">
        <v>229</v>
      </c>
    </row>
    <row r="59" spans="7:28">
      <c r="G59" t="s">
        <v>132</v>
      </c>
      <c r="R59" s="4"/>
      <c r="S59" s="3" t="s">
        <v>181</v>
      </c>
      <c r="T59" s="4">
        <v>260</v>
      </c>
      <c r="U59" s="4">
        <f t="shared" si="2"/>
        <v>130</v>
      </c>
      <c r="V59" s="4">
        <v>260</v>
      </c>
      <c r="W59" s="4">
        <v>95</v>
      </c>
      <c r="AB59" s="3" t="s">
        <v>145</v>
      </c>
    </row>
    <row r="60" spans="7:28">
      <c r="G60" t="s">
        <v>133</v>
      </c>
      <c r="R60" s="4"/>
      <c r="S60" s="3" t="s">
        <v>292</v>
      </c>
      <c r="T60" s="4">
        <v>180</v>
      </c>
      <c r="U60" s="4">
        <f t="shared" si="2"/>
        <v>90</v>
      </c>
      <c r="V60" s="4">
        <v>180</v>
      </c>
      <c r="W60" s="4">
        <v>95</v>
      </c>
      <c r="AB60" s="3" t="s">
        <v>181</v>
      </c>
    </row>
    <row r="61" spans="7:28">
      <c r="G61" t="s">
        <v>134</v>
      </c>
      <c r="R61" s="4"/>
      <c r="S61" s="3" t="s">
        <v>269</v>
      </c>
      <c r="T61" s="4">
        <v>370</v>
      </c>
      <c r="U61" s="4">
        <f t="shared" si="2"/>
        <v>185</v>
      </c>
      <c r="V61" s="4">
        <v>370</v>
      </c>
      <c r="W61" s="4">
        <v>95</v>
      </c>
      <c r="AB61" s="3" t="s">
        <v>292</v>
      </c>
    </row>
    <row r="62" spans="7:28">
      <c r="G62" t="s">
        <v>135</v>
      </c>
      <c r="R62" s="4"/>
      <c r="S62" s="3" t="s">
        <v>350</v>
      </c>
      <c r="T62" s="4">
        <v>370</v>
      </c>
      <c r="U62" s="4">
        <f t="shared" si="2"/>
        <v>185</v>
      </c>
      <c r="V62" s="4">
        <v>370</v>
      </c>
      <c r="W62" s="4">
        <v>95</v>
      </c>
      <c r="AB62" s="3" t="s">
        <v>269</v>
      </c>
    </row>
    <row r="63" spans="7:28">
      <c r="G63" t="s">
        <v>136</v>
      </c>
      <c r="R63" s="4"/>
      <c r="S63" s="3" t="s">
        <v>158</v>
      </c>
      <c r="T63" s="4">
        <v>260</v>
      </c>
      <c r="U63" s="4">
        <f t="shared" si="2"/>
        <v>130</v>
      </c>
      <c r="V63" s="4">
        <v>260</v>
      </c>
      <c r="W63" s="4">
        <v>95</v>
      </c>
      <c r="AB63" s="3" t="s">
        <v>350</v>
      </c>
    </row>
    <row r="64" spans="7:28">
      <c r="G64" t="s">
        <v>137</v>
      </c>
      <c r="R64" s="4"/>
      <c r="S64" s="3" t="s">
        <v>182</v>
      </c>
      <c r="T64" s="4">
        <v>260</v>
      </c>
      <c r="U64" s="4">
        <f t="shared" si="2"/>
        <v>130</v>
      </c>
      <c r="V64" s="4">
        <v>260</v>
      </c>
      <c r="W64" s="4">
        <v>95</v>
      </c>
      <c r="AB64" s="3" t="s">
        <v>158</v>
      </c>
    </row>
    <row r="65" spans="18:28">
      <c r="R65" s="4"/>
      <c r="S65" s="3" t="s">
        <v>230</v>
      </c>
      <c r="T65" s="4">
        <v>310</v>
      </c>
      <c r="U65" s="4">
        <f t="shared" si="2"/>
        <v>155</v>
      </c>
      <c r="V65" s="4">
        <v>310</v>
      </c>
      <c r="W65" s="4">
        <v>95</v>
      </c>
      <c r="AB65" s="3" t="s">
        <v>182</v>
      </c>
    </row>
    <row r="66" spans="18:28">
      <c r="R66" s="4"/>
      <c r="S66" s="3" t="s">
        <v>293</v>
      </c>
      <c r="T66" s="4">
        <v>180</v>
      </c>
      <c r="U66" s="4">
        <f t="shared" si="2"/>
        <v>90</v>
      </c>
      <c r="V66" s="4">
        <v>180</v>
      </c>
      <c r="W66" s="4">
        <v>95</v>
      </c>
      <c r="AB66" s="3" t="s">
        <v>230</v>
      </c>
    </row>
    <row r="67" spans="18:28">
      <c r="R67" s="4"/>
      <c r="S67" s="3" t="s">
        <v>260</v>
      </c>
      <c r="T67" s="4">
        <v>370</v>
      </c>
      <c r="U67" s="4">
        <f t="shared" ref="U67:U98" si="3">T67/2</f>
        <v>185</v>
      </c>
      <c r="V67" s="4">
        <v>370</v>
      </c>
      <c r="W67" s="4">
        <v>95</v>
      </c>
      <c r="AB67" s="3" t="s">
        <v>293</v>
      </c>
    </row>
    <row r="68" spans="18:28">
      <c r="R68" s="4"/>
      <c r="S68" s="3" t="s">
        <v>270</v>
      </c>
      <c r="T68" s="4">
        <v>370</v>
      </c>
      <c r="U68" s="4">
        <f t="shared" si="3"/>
        <v>185</v>
      </c>
      <c r="V68" s="4">
        <v>370</v>
      </c>
      <c r="W68" s="4">
        <v>95</v>
      </c>
      <c r="AB68" s="3" t="s">
        <v>260</v>
      </c>
    </row>
    <row r="69" spans="18:28">
      <c r="R69" s="4"/>
      <c r="S69" s="3" t="s">
        <v>231</v>
      </c>
      <c r="T69" s="4">
        <v>310</v>
      </c>
      <c r="U69" s="4">
        <f t="shared" si="3"/>
        <v>155</v>
      </c>
      <c r="V69" s="4">
        <v>310</v>
      </c>
      <c r="W69" s="4">
        <v>95</v>
      </c>
      <c r="AB69" s="3" t="s">
        <v>270</v>
      </c>
    </row>
    <row r="70" spans="18:28">
      <c r="R70" s="4"/>
      <c r="S70" s="3" t="s">
        <v>294</v>
      </c>
      <c r="T70" s="4">
        <v>180</v>
      </c>
      <c r="U70" s="4">
        <f t="shared" si="3"/>
        <v>90</v>
      </c>
      <c r="V70" s="4">
        <v>180</v>
      </c>
      <c r="W70" s="4">
        <v>95</v>
      </c>
      <c r="AB70" s="3" t="s">
        <v>231</v>
      </c>
    </row>
    <row r="71" spans="18:28">
      <c r="R71" s="4"/>
      <c r="S71" s="3" t="s">
        <v>183</v>
      </c>
      <c r="T71" s="4">
        <v>260</v>
      </c>
      <c r="U71" s="4">
        <f t="shared" si="3"/>
        <v>130</v>
      </c>
      <c r="V71" s="4">
        <v>260</v>
      </c>
      <c r="W71" s="4">
        <v>95</v>
      </c>
      <c r="AB71" s="3" t="s">
        <v>294</v>
      </c>
    </row>
    <row r="72" spans="18:28">
      <c r="R72" s="4"/>
      <c r="S72" s="3" t="s">
        <v>184</v>
      </c>
      <c r="T72" s="4">
        <v>260</v>
      </c>
      <c r="U72" s="4">
        <f t="shared" si="3"/>
        <v>130</v>
      </c>
      <c r="V72" s="4">
        <v>260</v>
      </c>
      <c r="W72" s="4">
        <v>95</v>
      </c>
      <c r="AB72" s="3" t="s">
        <v>183</v>
      </c>
    </row>
    <row r="73" spans="18:28">
      <c r="R73" s="4"/>
      <c r="S73" s="3" t="s">
        <v>250</v>
      </c>
      <c r="T73" s="4">
        <v>370</v>
      </c>
      <c r="U73" s="4">
        <f t="shared" si="3"/>
        <v>185</v>
      </c>
      <c r="V73" s="4">
        <v>370</v>
      </c>
      <c r="W73" s="4">
        <v>95</v>
      </c>
      <c r="AB73" s="3" t="s">
        <v>184</v>
      </c>
    </row>
    <row r="74" spans="18:28">
      <c r="R74" s="4"/>
      <c r="S74" s="3" t="s">
        <v>261</v>
      </c>
      <c r="T74" s="4">
        <v>370</v>
      </c>
      <c r="U74" s="4">
        <f t="shared" si="3"/>
        <v>185</v>
      </c>
      <c r="V74" s="4">
        <v>370</v>
      </c>
      <c r="W74" s="4">
        <v>95</v>
      </c>
      <c r="AB74" s="3" t="s">
        <v>250</v>
      </c>
    </row>
    <row r="75" spans="18:28">
      <c r="R75" s="4"/>
      <c r="S75" s="3" t="s">
        <v>216</v>
      </c>
      <c r="T75" s="4">
        <v>310</v>
      </c>
      <c r="U75" s="4">
        <f t="shared" si="3"/>
        <v>155</v>
      </c>
      <c r="V75" s="4">
        <v>310</v>
      </c>
      <c r="W75" s="4">
        <v>95</v>
      </c>
      <c r="AB75" s="3" t="s">
        <v>261</v>
      </c>
    </row>
    <row r="76" spans="18:28">
      <c r="R76" s="4"/>
      <c r="S76" s="3" t="s">
        <v>146</v>
      </c>
      <c r="T76" s="4">
        <v>180</v>
      </c>
      <c r="U76" s="4">
        <f t="shared" si="3"/>
        <v>90</v>
      </c>
      <c r="V76" s="4">
        <v>180</v>
      </c>
      <c r="W76" s="4">
        <v>95</v>
      </c>
      <c r="AB76" s="3" t="s">
        <v>216</v>
      </c>
    </row>
    <row r="77" spans="18:28">
      <c r="R77" s="4"/>
      <c r="S77" s="3" t="s">
        <v>162</v>
      </c>
      <c r="T77" s="4">
        <v>180</v>
      </c>
      <c r="U77" s="4">
        <f t="shared" si="3"/>
        <v>90</v>
      </c>
      <c r="V77" s="4">
        <v>180</v>
      </c>
      <c r="W77" s="4">
        <v>95</v>
      </c>
      <c r="AB77" s="3" t="s">
        <v>146</v>
      </c>
    </row>
    <row r="78" spans="18:28">
      <c r="R78" s="4"/>
      <c r="S78" s="3" t="s">
        <v>295</v>
      </c>
      <c r="T78" s="4">
        <v>180</v>
      </c>
      <c r="U78" s="4">
        <f t="shared" si="3"/>
        <v>90</v>
      </c>
      <c r="V78" s="4">
        <v>180</v>
      </c>
      <c r="W78" s="4">
        <v>95</v>
      </c>
      <c r="AB78" s="3" t="s">
        <v>162</v>
      </c>
    </row>
    <row r="79" spans="18:28">
      <c r="R79" s="4"/>
      <c r="S79" s="3" t="s">
        <v>210</v>
      </c>
      <c r="T79" s="4">
        <v>260</v>
      </c>
      <c r="U79" s="4">
        <f t="shared" si="3"/>
        <v>130</v>
      </c>
      <c r="V79" s="4">
        <v>260</v>
      </c>
      <c r="W79" s="4">
        <v>95</v>
      </c>
      <c r="AB79" s="3" t="s">
        <v>295</v>
      </c>
    </row>
    <row r="80" spans="18:28">
      <c r="R80" s="4"/>
      <c r="S80" s="3" t="s">
        <v>185</v>
      </c>
      <c r="T80" s="4">
        <v>260</v>
      </c>
      <c r="U80" s="4">
        <f t="shared" si="3"/>
        <v>130</v>
      </c>
      <c r="V80" s="4">
        <v>260</v>
      </c>
      <c r="W80" s="4">
        <v>95</v>
      </c>
      <c r="AB80" s="3" t="s">
        <v>210</v>
      </c>
    </row>
    <row r="81" spans="18:28">
      <c r="R81" s="4"/>
      <c r="S81" s="3" t="s">
        <v>296</v>
      </c>
      <c r="T81" s="4">
        <v>180</v>
      </c>
      <c r="U81" s="4">
        <f t="shared" si="3"/>
        <v>90</v>
      </c>
      <c r="V81" s="4">
        <v>180</v>
      </c>
      <c r="W81" s="4">
        <v>95</v>
      </c>
      <c r="AB81" s="3" t="s">
        <v>185</v>
      </c>
    </row>
    <row r="82" spans="18:28">
      <c r="R82" s="4"/>
      <c r="S82" s="3" t="s">
        <v>271</v>
      </c>
      <c r="T82" s="4">
        <v>370</v>
      </c>
      <c r="U82" s="4">
        <f t="shared" si="3"/>
        <v>185</v>
      </c>
      <c r="V82" s="4">
        <v>370</v>
      </c>
      <c r="W82" s="4">
        <v>95</v>
      </c>
      <c r="AB82" s="3" t="s">
        <v>296</v>
      </c>
    </row>
    <row r="83" spans="18:28">
      <c r="R83" s="4"/>
      <c r="S83" s="3" t="s">
        <v>186</v>
      </c>
      <c r="T83" s="4">
        <v>260</v>
      </c>
      <c r="U83" s="4">
        <f t="shared" si="3"/>
        <v>130</v>
      </c>
      <c r="V83" s="4">
        <v>260</v>
      </c>
      <c r="W83" s="4">
        <v>95</v>
      </c>
      <c r="AB83" s="3" t="s">
        <v>271</v>
      </c>
    </row>
    <row r="84" spans="18:28">
      <c r="R84" s="4"/>
      <c r="S84" s="3" t="s">
        <v>187</v>
      </c>
      <c r="T84" s="4">
        <v>260</v>
      </c>
      <c r="U84" s="4">
        <f t="shared" si="3"/>
        <v>130</v>
      </c>
      <c r="V84" s="4">
        <v>260</v>
      </c>
      <c r="W84" s="4">
        <v>95</v>
      </c>
      <c r="AB84" s="3" t="s">
        <v>186</v>
      </c>
    </row>
    <row r="85" spans="18:28">
      <c r="R85" s="4"/>
      <c r="S85" s="3" t="s">
        <v>343</v>
      </c>
      <c r="T85" s="4">
        <v>260</v>
      </c>
      <c r="U85" s="4">
        <f t="shared" si="3"/>
        <v>130</v>
      </c>
      <c r="V85" s="4">
        <v>260</v>
      </c>
      <c r="W85" s="4">
        <v>95</v>
      </c>
      <c r="AB85" s="3" t="s">
        <v>187</v>
      </c>
    </row>
    <row r="86" spans="18:28">
      <c r="R86" s="4"/>
      <c r="S86" s="3" t="s">
        <v>188</v>
      </c>
      <c r="T86" s="4">
        <v>260</v>
      </c>
      <c r="U86" s="4">
        <f t="shared" si="3"/>
        <v>130</v>
      </c>
      <c r="V86" s="4">
        <v>260</v>
      </c>
      <c r="W86" s="4">
        <v>95</v>
      </c>
      <c r="AB86" s="3" t="s">
        <v>343</v>
      </c>
    </row>
    <row r="87" spans="18:28">
      <c r="R87" s="4"/>
      <c r="S87" s="3" t="s">
        <v>147</v>
      </c>
      <c r="T87" s="4">
        <v>180</v>
      </c>
      <c r="U87" s="4">
        <f t="shared" si="3"/>
        <v>90</v>
      </c>
      <c r="V87" s="4">
        <v>180</v>
      </c>
      <c r="W87" s="4">
        <v>95</v>
      </c>
      <c r="AB87" s="3" t="s">
        <v>188</v>
      </c>
    </row>
    <row r="88" spans="18:28">
      <c r="R88" s="4"/>
      <c r="S88" s="3" t="s">
        <v>297</v>
      </c>
      <c r="T88" s="4">
        <v>180</v>
      </c>
      <c r="U88" s="4">
        <f t="shared" si="3"/>
        <v>90</v>
      </c>
      <c r="V88" s="4">
        <v>180</v>
      </c>
      <c r="W88" s="4">
        <v>95</v>
      </c>
      <c r="AB88" s="3" t="s">
        <v>147</v>
      </c>
    </row>
    <row r="89" spans="18:28">
      <c r="R89" s="4"/>
      <c r="S89" s="3" t="s">
        <v>298</v>
      </c>
      <c r="T89" s="4">
        <v>180</v>
      </c>
      <c r="U89" s="4">
        <f t="shared" si="3"/>
        <v>90</v>
      </c>
      <c r="V89" s="4">
        <v>180</v>
      </c>
      <c r="W89" s="4">
        <v>95</v>
      </c>
      <c r="AB89" s="3" t="s">
        <v>297</v>
      </c>
    </row>
    <row r="90" spans="18:28">
      <c r="R90" s="4"/>
      <c r="S90" s="3" t="s">
        <v>278</v>
      </c>
      <c r="T90" s="4">
        <v>370</v>
      </c>
      <c r="U90" s="4">
        <f t="shared" si="3"/>
        <v>185</v>
      </c>
      <c r="V90" s="4">
        <v>370</v>
      </c>
      <c r="W90" s="4">
        <v>95</v>
      </c>
      <c r="AB90" s="3" t="s">
        <v>298</v>
      </c>
    </row>
    <row r="91" spans="18:28">
      <c r="R91" s="4"/>
      <c r="S91" s="3" t="s">
        <v>251</v>
      </c>
      <c r="T91" s="4">
        <v>370</v>
      </c>
      <c r="U91" s="4">
        <f t="shared" si="3"/>
        <v>185</v>
      </c>
      <c r="V91" s="4">
        <v>370</v>
      </c>
      <c r="W91" s="4">
        <v>95</v>
      </c>
      <c r="AB91" s="3" t="s">
        <v>278</v>
      </c>
    </row>
    <row r="92" spans="18:28">
      <c r="R92" s="4"/>
      <c r="S92" s="3" t="s">
        <v>262</v>
      </c>
      <c r="T92" s="4">
        <v>370</v>
      </c>
      <c r="U92" s="4">
        <f t="shared" si="3"/>
        <v>185</v>
      </c>
      <c r="V92" s="4">
        <v>370</v>
      </c>
      <c r="W92" s="4">
        <v>95</v>
      </c>
      <c r="AB92" s="3" t="s">
        <v>251</v>
      </c>
    </row>
    <row r="93" spans="18:28">
      <c r="R93" s="4"/>
      <c r="S93" s="3" t="s">
        <v>272</v>
      </c>
      <c r="T93" s="4">
        <v>370</v>
      </c>
      <c r="U93" s="4">
        <f t="shared" si="3"/>
        <v>185</v>
      </c>
      <c r="V93" s="4">
        <v>370</v>
      </c>
      <c r="W93" s="4">
        <v>95</v>
      </c>
      <c r="AB93" s="3" t="s">
        <v>262</v>
      </c>
    </row>
    <row r="94" spans="18:28">
      <c r="R94" s="4"/>
      <c r="S94" s="3" t="s">
        <v>232</v>
      </c>
      <c r="T94" s="4">
        <v>310</v>
      </c>
      <c r="U94" s="4">
        <f t="shared" si="3"/>
        <v>155</v>
      </c>
      <c r="V94" s="4">
        <v>310</v>
      </c>
      <c r="W94" s="4">
        <v>95</v>
      </c>
      <c r="AB94" s="3" t="s">
        <v>272</v>
      </c>
    </row>
    <row r="95" spans="18:28">
      <c r="R95" s="4"/>
      <c r="S95" s="3" t="s">
        <v>279</v>
      </c>
      <c r="T95" s="4">
        <v>370</v>
      </c>
      <c r="U95" s="4">
        <f t="shared" si="3"/>
        <v>185</v>
      </c>
      <c r="V95" s="4">
        <v>370</v>
      </c>
      <c r="W95" s="4">
        <v>95</v>
      </c>
      <c r="AB95" s="3" t="s">
        <v>232</v>
      </c>
    </row>
    <row r="96" spans="18:28">
      <c r="R96" s="4"/>
      <c r="S96" s="3" t="s">
        <v>233</v>
      </c>
      <c r="T96" s="4">
        <v>310</v>
      </c>
      <c r="U96" s="4">
        <f t="shared" si="3"/>
        <v>155</v>
      </c>
      <c r="V96" s="4">
        <v>310</v>
      </c>
      <c r="W96" s="4">
        <v>95</v>
      </c>
      <c r="AB96" s="3" t="s">
        <v>279</v>
      </c>
    </row>
    <row r="97" spans="18:28">
      <c r="R97" s="4"/>
      <c r="S97" s="3" t="s">
        <v>189</v>
      </c>
      <c r="T97" s="4">
        <v>260</v>
      </c>
      <c r="U97" s="4">
        <f t="shared" si="3"/>
        <v>130</v>
      </c>
      <c r="V97" s="4">
        <v>260</v>
      </c>
      <c r="W97" s="4">
        <v>95</v>
      </c>
      <c r="AB97" s="3" t="s">
        <v>233</v>
      </c>
    </row>
    <row r="98" spans="18:28">
      <c r="R98" s="4"/>
      <c r="S98" s="3" t="s">
        <v>282</v>
      </c>
      <c r="T98" s="4">
        <v>370</v>
      </c>
      <c r="U98" s="4">
        <f t="shared" si="3"/>
        <v>185</v>
      </c>
      <c r="V98" s="4">
        <v>370</v>
      </c>
      <c r="W98" s="4">
        <v>95</v>
      </c>
      <c r="AB98" s="3" t="s">
        <v>189</v>
      </c>
    </row>
    <row r="99" spans="18:28">
      <c r="R99" s="4"/>
      <c r="S99" s="3" t="s">
        <v>299</v>
      </c>
      <c r="T99" s="4">
        <v>180</v>
      </c>
      <c r="U99" s="4">
        <f t="shared" ref="U99:U130" si="4">T99/2</f>
        <v>90</v>
      </c>
      <c r="V99" s="4">
        <v>180</v>
      </c>
      <c r="W99" s="4">
        <v>95</v>
      </c>
      <c r="AB99" s="3" t="s">
        <v>282</v>
      </c>
    </row>
    <row r="100" spans="18:28">
      <c r="R100" s="4"/>
      <c r="S100" s="3" t="s">
        <v>190</v>
      </c>
      <c r="T100" s="4">
        <v>260</v>
      </c>
      <c r="U100" s="4">
        <f t="shared" si="4"/>
        <v>130</v>
      </c>
      <c r="V100" s="4">
        <v>260</v>
      </c>
      <c r="W100" s="4">
        <v>95</v>
      </c>
      <c r="AB100" s="3" t="s">
        <v>299</v>
      </c>
    </row>
    <row r="101" spans="18:28">
      <c r="R101" s="4"/>
      <c r="S101" s="3" t="s">
        <v>234</v>
      </c>
      <c r="T101" s="4">
        <v>310</v>
      </c>
      <c r="U101" s="4">
        <f t="shared" si="4"/>
        <v>155</v>
      </c>
      <c r="V101" s="4">
        <v>310</v>
      </c>
      <c r="W101" s="4">
        <v>95</v>
      </c>
      <c r="AB101" s="3" t="s">
        <v>190</v>
      </c>
    </row>
    <row r="102" spans="18:28">
      <c r="R102" s="4"/>
      <c r="S102" s="3" t="s">
        <v>300</v>
      </c>
      <c r="T102" s="4">
        <v>180</v>
      </c>
      <c r="U102" s="4">
        <f t="shared" si="4"/>
        <v>90</v>
      </c>
      <c r="V102" s="4">
        <v>180</v>
      </c>
      <c r="W102" s="4">
        <v>95</v>
      </c>
      <c r="AB102" s="3" t="s">
        <v>234</v>
      </c>
    </row>
    <row r="103" spans="18:28">
      <c r="R103" s="4"/>
      <c r="S103" s="3" t="s">
        <v>217</v>
      </c>
      <c r="T103" s="4">
        <v>310</v>
      </c>
      <c r="U103" s="4">
        <f t="shared" si="4"/>
        <v>155</v>
      </c>
      <c r="V103" s="4">
        <v>310</v>
      </c>
      <c r="W103" s="4">
        <v>95</v>
      </c>
      <c r="AB103" s="3" t="s">
        <v>300</v>
      </c>
    </row>
    <row r="104" spans="18:28">
      <c r="R104" s="4"/>
      <c r="S104" s="3" t="s">
        <v>191</v>
      </c>
      <c r="T104" s="4">
        <v>260</v>
      </c>
      <c r="U104" s="4">
        <f t="shared" si="4"/>
        <v>130</v>
      </c>
      <c r="V104" s="4">
        <v>260</v>
      </c>
      <c r="W104" s="4">
        <v>95</v>
      </c>
      <c r="AB104" s="3" t="s">
        <v>217</v>
      </c>
    </row>
    <row r="105" spans="18:28">
      <c r="R105" s="4"/>
      <c r="S105" s="3" t="s">
        <v>252</v>
      </c>
      <c r="T105" s="4">
        <v>370</v>
      </c>
      <c r="U105" s="4">
        <f t="shared" si="4"/>
        <v>185</v>
      </c>
      <c r="V105" s="4">
        <v>370</v>
      </c>
      <c r="W105" s="4">
        <v>95</v>
      </c>
      <c r="AB105" s="3" t="s">
        <v>191</v>
      </c>
    </row>
    <row r="106" spans="18:28">
      <c r="R106" s="4"/>
      <c r="S106" s="3" t="s">
        <v>235</v>
      </c>
      <c r="T106" s="4">
        <v>310</v>
      </c>
      <c r="U106" s="4">
        <f t="shared" si="4"/>
        <v>155</v>
      </c>
      <c r="V106" s="4">
        <v>310</v>
      </c>
      <c r="W106" s="4">
        <v>95</v>
      </c>
      <c r="AB106" s="3" t="s">
        <v>252</v>
      </c>
    </row>
    <row r="107" spans="18:28">
      <c r="R107" s="4"/>
      <c r="S107" s="3" t="s">
        <v>263</v>
      </c>
      <c r="T107" s="4">
        <v>370</v>
      </c>
      <c r="U107" s="4">
        <f t="shared" si="4"/>
        <v>185</v>
      </c>
      <c r="V107" s="4">
        <v>370</v>
      </c>
      <c r="W107" s="4">
        <v>95</v>
      </c>
      <c r="AB107" s="3" t="s">
        <v>235</v>
      </c>
    </row>
    <row r="108" spans="18:28">
      <c r="R108" s="4"/>
      <c r="S108" s="3" t="s">
        <v>159</v>
      </c>
      <c r="T108" s="4">
        <v>260</v>
      </c>
      <c r="U108" s="4">
        <f t="shared" si="4"/>
        <v>130</v>
      </c>
      <c r="V108" s="4">
        <v>260</v>
      </c>
      <c r="W108" s="4">
        <v>95</v>
      </c>
      <c r="AB108" s="3" t="s">
        <v>263</v>
      </c>
    </row>
    <row r="109" spans="18:28">
      <c r="R109" s="4"/>
      <c r="S109" s="3" t="s">
        <v>192</v>
      </c>
      <c r="T109" s="4">
        <v>260</v>
      </c>
      <c r="U109" s="4">
        <f t="shared" si="4"/>
        <v>130</v>
      </c>
      <c r="V109" s="4">
        <v>260</v>
      </c>
      <c r="W109" s="4">
        <v>95</v>
      </c>
      <c r="AB109" s="3" t="s">
        <v>159</v>
      </c>
    </row>
    <row r="110" spans="18:28">
      <c r="R110" s="4"/>
      <c r="S110" s="3" t="s">
        <v>148</v>
      </c>
      <c r="T110" s="4">
        <v>180</v>
      </c>
      <c r="U110" s="4">
        <f t="shared" si="4"/>
        <v>90</v>
      </c>
      <c r="V110" s="4">
        <v>180</v>
      </c>
      <c r="W110" s="4">
        <v>95</v>
      </c>
      <c r="AB110" s="3" t="s">
        <v>192</v>
      </c>
    </row>
    <row r="111" spans="18:28">
      <c r="R111" s="4"/>
      <c r="S111" s="3" t="s">
        <v>193</v>
      </c>
      <c r="T111" s="4">
        <v>260</v>
      </c>
      <c r="U111" s="4">
        <f t="shared" si="4"/>
        <v>130</v>
      </c>
      <c r="V111" s="4">
        <v>260</v>
      </c>
      <c r="W111" s="4">
        <v>95</v>
      </c>
      <c r="AB111" s="3" t="s">
        <v>148</v>
      </c>
    </row>
    <row r="112" spans="18:28">
      <c r="R112" s="4"/>
      <c r="S112" s="3" t="s">
        <v>301</v>
      </c>
      <c r="T112" s="4">
        <v>180</v>
      </c>
      <c r="U112" s="4">
        <f t="shared" si="4"/>
        <v>90</v>
      </c>
      <c r="V112" s="4">
        <v>180</v>
      </c>
      <c r="W112" s="4">
        <v>95</v>
      </c>
      <c r="AB112" s="3" t="s">
        <v>193</v>
      </c>
    </row>
    <row r="113" spans="18:28">
      <c r="R113" s="4"/>
      <c r="S113" s="3" t="s">
        <v>236</v>
      </c>
      <c r="T113" s="4">
        <v>310</v>
      </c>
      <c r="U113" s="4">
        <f t="shared" si="4"/>
        <v>155</v>
      </c>
      <c r="V113" s="4">
        <v>310</v>
      </c>
      <c r="W113" s="4">
        <v>95</v>
      </c>
      <c r="AB113" s="3" t="s">
        <v>301</v>
      </c>
    </row>
    <row r="114" spans="18:28">
      <c r="R114" s="4"/>
      <c r="S114" s="3" t="s">
        <v>237</v>
      </c>
      <c r="T114" s="4">
        <v>310</v>
      </c>
      <c r="U114" s="4">
        <f t="shared" si="4"/>
        <v>155</v>
      </c>
      <c r="V114" s="4">
        <v>310</v>
      </c>
      <c r="W114" s="4">
        <v>95</v>
      </c>
      <c r="AB114" s="3" t="s">
        <v>236</v>
      </c>
    </row>
    <row r="115" spans="18:28">
      <c r="R115" s="4"/>
      <c r="S115" s="3" t="s">
        <v>302</v>
      </c>
      <c r="T115" s="4">
        <v>180</v>
      </c>
      <c r="U115" s="4">
        <f t="shared" si="4"/>
        <v>90</v>
      </c>
      <c r="V115" s="4">
        <v>180</v>
      </c>
      <c r="W115" s="4">
        <v>95</v>
      </c>
      <c r="AB115" s="3" t="s">
        <v>237</v>
      </c>
    </row>
    <row r="116" spans="18:28">
      <c r="R116" s="4"/>
      <c r="S116" s="3" t="s">
        <v>238</v>
      </c>
      <c r="T116" s="4">
        <v>310</v>
      </c>
      <c r="U116" s="4">
        <f t="shared" si="4"/>
        <v>155</v>
      </c>
      <c r="V116" s="4">
        <v>310</v>
      </c>
      <c r="W116" s="4">
        <v>95</v>
      </c>
      <c r="AB116" s="3" t="s">
        <v>302</v>
      </c>
    </row>
    <row r="117" spans="18:28">
      <c r="R117" s="4"/>
      <c r="S117" s="3" t="s">
        <v>218</v>
      </c>
      <c r="T117" s="4">
        <v>310</v>
      </c>
      <c r="U117" s="4">
        <f t="shared" si="4"/>
        <v>155</v>
      </c>
      <c r="V117" s="4">
        <v>310</v>
      </c>
      <c r="W117" s="4">
        <v>95</v>
      </c>
      <c r="AB117" s="3" t="s">
        <v>238</v>
      </c>
    </row>
    <row r="118" spans="18:28">
      <c r="R118" s="4"/>
      <c r="S118" s="3" t="s">
        <v>239</v>
      </c>
      <c r="T118" s="4">
        <v>310</v>
      </c>
      <c r="U118" s="4">
        <f t="shared" si="4"/>
        <v>155</v>
      </c>
      <c r="V118" s="4">
        <v>310</v>
      </c>
      <c r="W118" s="4">
        <v>95</v>
      </c>
      <c r="AB118" s="3" t="s">
        <v>218</v>
      </c>
    </row>
    <row r="119" spans="18:28">
      <c r="R119" s="4"/>
      <c r="S119" s="3" t="s">
        <v>160</v>
      </c>
      <c r="T119" s="4">
        <v>260</v>
      </c>
      <c r="U119" s="4">
        <f t="shared" si="4"/>
        <v>130</v>
      </c>
      <c r="V119" s="4">
        <v>260</v>
      </c>
      <c r="W119" s="4">
        <v>95</v>
      </c>
      <c r="AB119" s="3" t="s">
        <v>239</v>
      </c>
    </row>
    <row r="120" spans="18:28">
      <c r="R120" s="4"/>
      <c r="S120" s="3" t="s">
        <v>194</v>
      </c>
      <c r="T120" s="4">
        <v>260</v>
      </c>
      <c r="U120" s="4">
        <f t="shared" si="4"/>
        <v>130</v>
      </c>
      <c r="V120" s="4">
        <v>260</v>
      </c>
      <c r="W120" s="4">
        <v>95</v>
      </c>
      <c r="AB120" s="3" t="s">
        <v>160</v>
      </c>
    </row>
    <row r="121" spans="18:28">
      <c r="R121" s="4"/>
      <c r="S121" s="3" t="s">
        <v>195</v>
      </c>
      <c r="T121" s="4">
        <v>260</v>
      </c>
      <c r="U121" s="4">
        <f t="shared" si="4"/>
        <v>130</v>
      </c>
      <c r="V121" s="4">
        <v>260</v>
      </c>
      <c r="W121" s="4">
        <v>95</v>
      </c>
      <c r="AB121" s="3" t="s">
        <v>194</v>
      </c>
    </row>
    <row r="122" spans="18:28">
      <c r="R122" s="4"/>
      <c r="S122" s="3" t="s">
        <v>273</v>
      </c>
      <c r="T122" s="4">
        <v>370</v>
      </c>
      <c r="U122" s="4">
        <f t="shared" si="4"/>
        <v>185</v>
      </c>
      <c r="V122" s="4">
        <v>370</v>
      </c>
      <c r="W122" s="4">
        <v>95</v>
      </c>
      <c r="AB122" s="3" t="s">
        <v>195</v>
      </c>
    </row>
    <row r="123" spans="18:28">
      <c r="R123" s="4"/>
      <c r="S123" s="3" t="s">
        <v>303</v>
      </c>
      <c r="T123" s="4">
        <v>180</v>
      </c>
      <c r="U123" s="4">
        <f t="shared" si="4"/>
        <v>90</v>
      </c>
      <c r="V123" s="4">
        <v>180</v>
      </c>
      <c r="W123" s="4">
        <v>95</v>
      </c>
      <c r="AB123" s="3" t="s">
        <v>273</v>
      </c>
    </row>
    <row r="124" spans="18:28">
      <c r="R124" s="4"/>
      <c r="S124" s="3" t="s">
        <v>253</v>
      </c>
      <c r="T124" s="4">
        <v>370</v>
      </c>
      <c r="U124" s="4">
        <f t="shared" si="4"/>
        <v>185</v>
      </c>
      <c r="V124" s="4">
        <v>370</v>
      </c>
      <c r="W124" s="4">
        <v>95</v>
      </c>
      <c r="AB124" s="3" t="s">
        <v>303</v>
      </c>
    </row>
    <row r="125" spans="18:28">
      <c r="R125" s="4"/>
      <c r="S125" s="3" t="s">
        <v>149</v>
      </c>
      <c r="T125" s="4">
        <v>180</v>
      </c>
      <c r="U125" s="4">
        <f t="shared" si="4"/>
        <v>90</v>
      </c>
      <c r="V125" s="4">
        <v>180</v>
      </c>
      <c r="W125" s="4">
        <v>95</v>
      </c>
      <c r="AB125" s="3" t="s">
        <v>253</v>
      </c>
    </row>
    <row r="126" spans="18:28">
      <c r="R126" s="4"/>
      <c r="S126" s="3" t="s">
        <v>304</v>
      </c>
      <c r="T126" s="4">
        <v>180</v>
      </c>
      <c r="U126" s="4">
        <f t="shared" si="4"/>
        <v>90</v>
      </c>
      <c r="V126" s="4">
        <v>180</v>
      </c>
      <c r="W126" s="4">
        <v>95</v>
      </c>
      <c r="AB126" s="3" t="s">
        <v>149</v>
      </c>
    </row>
    <row r="127" spans="18:28">
      <c r="R127" s="4"/>
      <c r="S127" s="3" t="s">
        <v>305</v>
      </c>
      <c r="T127" s="4">
        <v>180</v>
      </c>
      <c r="U127" s="4">
        <f t="shared" si="4"/>
        <v>90</v>
      </c>
      <c r="V127" s="4">
        <v>180</v>
      </c>
      <c r="W127" s="4">
        <v>95</v>
      </c>
      <c r="AB127" s="3" t="s">
        <v>304</v>
      </c>
    </row>
    <row r="128" spans="18:28">
      <c r="R128" s="4"/>
      <c r="S128" s="3" t="s">
        <v>306</v>
      </c>
      <c r="T128" s="4">
        <v>180</v>
      </c>
      <c r="U128" s="4">
        <f t="shared" si="4"/>
        <v>90</v>
      </c>
      <c r="V128" s="4">
        <v>180</v>
      </c>
      <c r="W128" s="4">
        <v>95</v>
      </c>
      <c r="AB128" s="3" t="s">
        <v>305</v>
      </c>
    </row>
    <row r="129" spans="18:28">
      <c r="R129" s="4"/>
      <c r="S129" s="3" t="s">
        <v>150</v>
      </c>
      <c r="T129" s="4">
        <v>180</v>
      </c>
      <c r="U129" s="4">
        <f t="shared" si="4"/>
        <v>90</v>
      </c>
      <c r="V129" s="4">
        <v>180</v>
      </c>
      <c r="W129" s="4">
        <v>95</v>
      </c>
      <c r="AB129" s="3" t="s">
        <v>306</v>
      </c>
    </row>
    <row r="130" spans="18:28">
      <c r="R130" s="4"/>
      <c r="S130" s="3" t="s">
        <v>196</v>
      </c>
      <c r="T130" s="4">
        <v>260</v>
      </c>
      <c r="U130" s="4">
        <f t="shared" si="4"/>
        <v>130</v>
      </c>
      <c r="V130" s="4">
        <v>260</v>
      </c>
      <c r="W130" s="4">
        <v>95</v>
      </c>
      <c r="AB130" s="3" t="s">
        <v>150</v>
      </c>
    </row>
    <row r="131" spans="18:28">
      <c r="R131" s="4"/>
      <c r="S131" s="3" t="s">
        <v>161</v>
      </c>
      <c r="T131" s="4">
        <v>260</v>
      </c>
      <c r="U131" s="4">
        <f t="shared" ref="U131:U162" si="5">T131/2</f>
        <v>130</v>
      </c>
      <c r="V131" s="4">
        <v>260</v>
      </c>
      <c r="W131" s="4">
        <v>95</v>
      </c>
      <c r="AB131" s="3" t="s">
        <v>196</v>
      </c>
    </row>
    <row r="132" spans="18:28">
      <c r="R132" s="4"/>
      <c r="S132" s="3" t="s">
        <v>264</v>
      </c>
      <c r="T132" s="4">
        <v>370</v>
      </c>
      <c r="U132" s="4">
        <f t="shared" si="5"/>
        <v>185</v>
      </c>
      <c r="V132" s="4">
        <v>370</v>
      </c>
      <c r="W132" s="4">
        <v>95</v>
      </c>
      <c r="AB132" s="3" t="s">
        <v>161</v>
      </c>
    </row>
    <row r="133" spans="18:28">
      <c r="R133" s="4"/>
      <c r="S133" s="3" t="s">
        <v>197</v>
      </c>
      <c r="T133" s="4">
        <v>260</v>
      </c>
      <c r="U133" s="4">
        <f t="shared" si="5"/>
        <v>130</v>
      </c>
      <c r="V133" s="4">
        <v>260</v>
      </c>
      <c r="W133" s="4">
        <v>95</v>
      </c>
      <c r="AB133" s="3" t="s">
        <v>264</v>
      </c>
    </row>
    <row r="134" spans="18:28">
      <c r="R134" s="4"/>
      <c r="S134" s="3" t="s">
        <v>274</v>
      </c>
      <c r="T134" s="4">
        <v>370</v>
      </c>
      <c r="U134" s="4">
        <f t="shared" si="5"/>
        <v>185</v>
      </c>
      <c r="V134" s="4">
        <v>370</v>
      </c>
      <c r="W134" s="4">
        <v>95</v>
      </c>
      <c r="AB134" s="3" t="s">
        <v>197</v>
      </c>
    </row>
    <row r="135" spans="18:28">
      <c r="R135" s="4"/>
      <c r="S135" s="3" t="s">
        <v>280</v>
      </c>
      <c r="T135" s="4">
        <v>370</v>
      </c>
      <c r="U135" s="4">
        <f t="shared" si="5"/>
        <v>185</v>
      </c>
      <c r="V135" s="4">
        <v>370</v>
      </c>
      <c r="W135" s="4">
        <v>95</v>
      </c>
      <c r="AB135" s="3" t="s">
        <v>274</v>
      </c>
    </row>
    <row r="136" spans="18:28">
      <c r="R136" s="4"/>
      <c r="S136" s="3" t="s">
        <v>198</v>
      </c>
      <c r="T136" s="4">
        <v>260</v>
      </c>
      <c r="U136" s="4">
        <f t="shared" si="5"/>
        <v>130</v>
      </c>
      <c r="V136" s="4">
        <v>260</v>
      </c>
      <c r="W136" s="4">
        <v>95</v>
      </c>
      <c r="AB136" s="3" t="s">
        <v>280</v>
      </c>
    </row>
    <row r="137" spans="18:28">
      <c r="R137" s="4"/>
      <c r="S137" s="3" t="s">
        <v>307</v>
      </c>
      <c r="T137" s="4">
        <v>180</v>
      </c>
      <c r="U137" s="4">
        <f t="shared" si="5"/>
        <v>90</v>
      </c>
      <c r="V137" s="4">
        <v>180</v>
      </c>
      <c r="W137" s="4">
        <v>95</v>
      </c>
      <c r="AB137" s="3" t="s">
        <v>198</v>
      </c>
    </row>
    <row r="138" spans="18:28">
      <c r="R138" s="4"/>
      <c r="S138" s="3" t="s">
        <v>344</v>
      </c>
      <c r="T138" s="4">
        <v>260</v>
      </c>
      <c r="U138" s="4">
        <f t="shared" si="5"/>
        <v>130</v>
      </c>
      <c r="V138" s="4">
        <v>260</v>
      </c>
      <c r="W138" s="4">
        <v>95</v>
      </c>
      <c r="AB138" s="3" t="s">
        <v>307</v>
      </c>
    </row>
    <row r="139" spans="18:28">
      <c r="R139" s="4"/>
      <c r="S139" s="3" t="s">
        <v>199</v>
      </c>
      <c r="T139" s="4">
        <v>260</v>
      </c>
      <c r="U139" s="4">
        <f t="shared" si="5"/>
        <v>130</v>
      </c>
      <c r="V139" s="4">
        <v>260</v>
      </c>
      <c r="W139" s="4">
        <v>95</v>
      </c>
      <c r="AB139" s="3" t="s">
        <v>344</v>
      </c>
    </row>
    <row r="140" spans="18:28">
      <c r="R140" s="4"/>
      <c r="S140" s="3" t="s">
        <v>308</v>
      </c>
      <c r="T140" s="4">
        <v>180</v>
      </c>
      <c r="U140" s="4">
        <f t="shared" si="5"/>
        <v>90</v>
      </c>
      <c r="V140" s="4">
        <v>180</v>
      </c>
      <c r="W140" s="4">
        <v>95</v>
      </c>
      <c r="AB140" s="3" t="s">
        <v>199</v>
      </c>
    </row>
    <row r="141" spans="18:28">
      <c r="R141" s="4"/>
      <c r="S141" s="3" t="s">
        <v>200</v>
      </c>
      <c r="T141" s="4">
        <v>260</v>
      </c>
      <c r="U141" s="4">
        <f t="shared" si="5"/>
        <v>130</v>
      </c>
      <c r="V141" s="4">
        <v>260</v>
      </c>
      <c r="W141" s="4">
        <v>95</v>
      </c>
      <c r="AB141" s="3" t="s">
        <v>308</v>
      </c>
    </row>
    <row r="142" spans="18:28">
      <c r="R142" s="4"/>
      <c r="S142" s="3" t="s">
        <v>201</v>
      </c>
      <c r="T142" s="4">
        <v>260</v>
      </c>
      <c r="U142" s="4">
        <f t="shared" si="5"/>
        <v>130</v>
      </c>
      <c r="V142" s="4">
        <v>260</v>
      </c>
      <c r="W142" s="4">
        <v>95</v>
      </c>
      <c r="AB142" s="3" t="s">
        <v>200</v>
      </c>
    </row>
    <row r="143" spans="18:28">
      <c r="R143" s="4"/>
      <c r="S143" s="3" t="s">
        <v>254</v>
      </c>
      <c r="T143" s="4">
        <v>370</v>
      </c>
      <c r="U143" s="4">
        <f t="shared" si="5"/>
        <v>185</v>
      </c>
      <c r="V143" s="4">
        <v>370</v>
      </c>
      <c r="W143" s="4">
        <v>95</v>
      </c>
      <c r="AB143" s="3" t="s">
        <v>201</v>
      </c>
    </row>
    <row r="144" spans="18:28">
      <c r="R144" s="4"/>
      <c r="S144" s="3" t="s">
        <v>202</v>
      </c>
      <c r="T144" s="4">
        <v>260</v>
      </c>
      <c r="U144" s="4">
        <f t="shared" si="5"/>
        <v>130</v>
      </c>
      <c r="V144" s="4">
        <v>260</v>
      </c>
      <c r="W144" s="4">
        <v>95</v>
      </c>
      <c r="AB144" s="3" t="s">
        <v>254</v>
      </c>
    </row>
    <row r="145" spans="18:28">
      <c r="R145" s="4"/>
      <c r="S145" s="3" t="s">
        <v>265</v>
      </c>
      <c r="T145" s="4">
        <v>370</v>
      </c>
      <c r="U145" s="4">
        <f t="shared" si="5"/>
        <v>185</v>
      </c>
      <c r="V145" s="4">
        <v>370</v>
      </c>
      <c r="W145" s="4">
        <v>95</v>
      </c>
      <c r="AB145" s="3" t="s">
        <v>202</v>
      </c>
    </row>
    <row r="146" spans="18:28">
      <c r="R146" s="4"/>
      <c r="S146" s="3" t="s">
        <v>341</v>
      </c>
      <c r="T146" s="4">
        <v>180</v>
      </c>
      <c r="U146" s="4">
        <f t="shared" si="5"/>
        <v>90</v>
      </c>
      <c r="V146" s="4">
        <v>180</v>
      </c>
      <c r="W146" s="4">
        <v>95</v>
      </c>
      <c r="AB146" s="3" t="s">
        <v>265</v>
      </c>
    </row>
    <row r="147" spans="18:28">
      <c r="R147" s="4"/>
      <c r="S147" s="3" t="s">
        <v>346</v>
      </c>
      <c r="T147" s="4">
        <v>310</v>
      </c>
      <c r="U147" s="4">
        <f t="shared" si="5"/>
        <v>155</v>
      </c>
      <c r="V147" s="4">
        <v>310</v>
      </c>
      <c r="W147" s="4">
        <v>95</v>
      </c>
      <c r="AB147" s="3" t="s">
        <v>341</v>
      </c>
    </row>
    <row r="148" spans="18:28">
      <c r="R148" s="4"/>
      <c r="S148" s="3" t="s">
        <v>163</v>
      </c>
      <c r="T148" s="4">
        <v>260</v>
      </c>
      <c r="U148" s="4">
        <f t="shared" si="5"/>
        <v>130</v>
      </c>
      <c r="V148" s="4">
        <v>260</v>
      </c>
      <c r="W148" s="4">
        <v>95</v>
      </c>
      <c r="AB148" s="3" t="s">
        <v>346</v>
      </c>
    </row>
    <row r="149" spans="18:28">
      <c r="R149" s="4"/>
      <c r="S149" s="3" t="s">
        <v>203</v>
      </c>
      <c r="T149" s="4">
        <v>260</v>
      </c>
      <c r="U149" s="4">
        <f t="shared" si="5"/>
        <v>130</v>
      </c>
      <c r="V149" s="4">
        <v>260</v>
      </c>
      <c r="W149" s="4">
        <v>95</v>
      </c>
      <c r="AB149" s="3" t="s">
        <v>163</v>
      </c>
    </row>
    <row r="150" spans="18:28">
      <c r="R150" s="4"/>
      <c r="S150" s="3" t="s">
        <v>340</v>
      </c>
      <c r="T150" s="4">
        <v>180</v>
      </c>
      <c r="U150" s="4">
        <f t="shared" si="5"/>
        <v>90</v>
      </c>
      <c r="V150" s="4">
        <v>180</v>
      </c>
      <c r="W150" s="4">
        <v>95</v>
      </c>
      <c r="AB150" s="3" t="s">
        <v>203</v>
      </c>
    </row>
    <row r="151" spans="18:28">
      <c r="R151" s="4"/>
      <c r="S151" s="3" t="s">
        <v>275</v>
      </c>
      <c r="T151" s="4">
        <v>370</v>
      </c>
      <c r="U151" s="4">
        <f t="shared" si="5"/>
        <v>185</v>
      </c>
      <c r="V151" s="4">
        <v>370</v>
      </c>
      <c r="W151" s="4">
        <v>95</v>
      </c>
      <c r="AB151" s="3" t="s">
        <v>340</v>
      </c>
    </row>
    <row r="152" spans="18:28">
      <c r="R152" s="4"/>
      <c r="S152" s="3" t="s">
        <v>240</v>
      </c>
      <c r="T152" s="4">
        <v>310</v>
      </c>
      <c r="U152" s="4">
        <f t="shared" si="5"/>
        <v>155</v>
      </c>
      <c r="V152" s="4">
        <v>310</v>
      </c>
      <c r="W152" s="4">
        <v>95</v>
      </c>
      <c r="AB152" s="3" t="s">
        <v>275</v>
      </c>
    </row>
    <row r="153" spans="18:28">
      <c r="R153" s="4"/>
      <c r="S153" s="3" t="s">
        <v>309</v>
      </c>
      <c r="T153" s="4">
        <v>180</v>
      </c>
      <c r="U153" s="4">
        <f t="shared" si="5"/>
        <v>90</v>
      </c>
      <c r="V153" s="4">
        <v>180</v>
      </c>
      <c r="W153" s="4">
        <v>95</v>
      </c>
      <c r="AB153" s="3" t="s">
        <v>240</v>
      </c>
    </row>
    <row r="154" spans="18:28">
      <c r="R154" s="4"/>
      <c r="S154" s="3" t="s">
        <v>164</v>
      </c>
      <c r="T154" s="4">
        <v>260</v>
      </c>
      <c r="U154" s="4">
        <f t="shared" si="5"/>
        <v>130</v>
      </c>
      <c r="V154" s="4">
        <v>260</v>
      </c>
      <c r="W154" s="4">
        <v>95</v>
      </c>
      <c r="AB154" s="3" t="s">
        <v>309</v>
      </c>
    </row>
    <row r="155" spans="18:28">
      <c r="R155" s="4"/>
      <c r="S155" s="3" t="s">
        <v>204</v>
      </c>
      <c r="T155" s="4">
        <v>260</v>
      </c>
      <c r="U155" s="4">
        <f t="shared" si="5"/>
        <v>130</v>
      </c>
      <c r="V155" s="4">
        <v>260</v>
      </c>
      <c r="W155" s="4">
        <v>95</v>
      </c>
      <c r="AB155" s="3" t="s">
        <v>164</v>
      </c>
    </row>
    <row r="156" spans="18:28">
      <c r="R156" s="4"/>
      <c r="S156" s="3" t="s">
        <v>241</v>
      </c>
      <c r="T156" s="4">
        <v>310</v>
      </c>
      <c r="U156" s="4">
        <f t="shared" si="5"/>
        <v>155</v>
      </c>
      <c r="V156" s="4">
        <v>310</v>
      </c>
      <c r="W156" s="4">
        <v>95</v>
      </c>
      <c r="AB156" s="3" t="s">
        <v>204</v>
      </c>
    </row>
    <row r="157" spans="18:28">
      <c r="R157" s="4"/>
      <c r="S157" s="3" t="s">
        <v>310</v>
      </c>
      <c r="T157" s="4">
        <v>180</v>
      </c>
      <c r="U157" s="4">
        <f t="shared" si="5"/>
        <v>90</v>
      </c>
      <c r="V157" s="4">
        <v>180</v>
      </c>
      <c r="W157" s="4">
        <v>95</v>
      </c>
      <c r="AB157" s="3" t="s">
        <v>241</v>
      </c>
    </row>
    <row r="158" spans="18:28">
      <c r="R158" s="4"/>
      <c r="S158" s="3" t="s">
        <v>151</v>
      </c>
      <c r="T158" s="4">
        <v>180</v>
      </c>
      <c r="U158" s="4">
        <f t="shared" si="5"/>
        <v>90</v>
      </c>
      <c r="V158" s="4">
        <v>180</v>
      </c>
      <c r="W158" s="4">
        <v>95</v>
      </c>
      <c r="AB158" s="3" t="s">
        <v>310</v>
      </c>
    </row>
    <row r="159" spans="18:28">
      <c r="R159" s="4"/>
      <c r="S159" s="3" t="s">
        <v>348</v>
      </c>
      <c r="T159" s="4">
        <v>310</v>
      </c>
      <c r="U159" s="4">
        <f t="shared" si="5"/>
        <v>155</v>
      </c>
      <c r="V159" s="4">
        <v>310</v>
      </c>
      <c r="W159" s="4">
        <v>95</v>
      </c>
      <c r="AB159" s="3" t="s">
        <v>151</v>
      </c>
    </row>
    <row r="160" spans="18:28">
      <c r="R160" s="4"/>
      <c r="S160" s="3" t="s">
        <v>242</v>
      </c>
      <c r="T160" s="4">
        <v>310</v>
      </c>
      <c r="U160" s="4">
        <f t="shared" si="5"/>
        <v>155</v>
      </c>
      <c r="V160" s="4">
        <v>310</v>
      </c>
      <c r="W160" s="4">
        <v>95</v>
      </c>
      <c r="AB160" s="3" t="s">
        <v>348</v>
      </c>
    </row>
    <row r="161" spans="18:28">
      <c r="R161" s="4"/>
      <c r="S161" s="3" t="s">
        <v>243</v>
      </c>
      <c r="T161" s="4">
        <v>310</v>
      </c>
      <c r="U161" s="4">
        <f t="shared" si="5"/>
        <v>155</v>
      </c>
      <c r="V161" s="4">
        <v>310</v>
      </c>
      <c r="W161" s="4">
        <v>95</v>
      </c>
      <c r="AB161" s="3" t="s">
        <v>242</v>
      </c>
    </row>
    <row r="162" spans="18:28">
      <c r="R162" s="4"/>
      <c r="S162" s="3" t="s">
        <v>205</v>
      </c>
      <c r="T162" s="4">
        <v>260</v>
      </c>
      <c r="U162" s="4">
        <f t="shared" si="5"/>
        <v>130</v>
      </c>
      <c r="V162" s="4">
        <v>260</v>
      </c>
      <c r="W162" s="4">
        <v>95</v>
      </c>
      <c r="AB162" s="3" t="s">
        <v>243</v>
      </c>
    </row>
    <row r="163" spans="18:28">
      <c r="R163" s="4"/>
      <c r="S163" s="3" t="s">
        <v>219</v>
      </c>
      <c r="T163" s="4">
        <v>310</v>
      </c>
      <c r="U163" s="4">
        <f t="shared" ref="U163:U194" si="6">T163/2</f>
        <v>155</v>
      </c>
      <c r="V163" s="4">
        <v>310</v>
      </c>
      <c r="W163" s="4">
        <v>95</v>
      </c>
      <c r="AB163" s="3" t="s">
        <v>205</v>
      </c>
    </row>
    <row r="164" spans="18:28">
      <c r="R164" s="4"/>
      <c r="S164" s="3" t="s">
        <v>255</v>
      </c>
      <c r="T164" s="4">
        <v>370</v>
      </c>
      <c r="U164" s="4">
        <f t="shared" si="6"/>
        <v>185</v>
      </c>
      <c r="V164" s="4">
        <v>370</v>
      </c>
      <c r="W164" s="4">
        <v>95</v>
      </c>
      <c r="AB164" s="3" t="s">
        <v>219</v>
      </c>
    </row>
    <row r="165" spans="18:28">
      <c r="R165" s="4"/>
      <c r="S165" s="3" t="s">
        <v>165</v>
      </c>
      <c r="T165" s="4">
        <v>260</v>
      </c>
      <c r="U165" s="4">
        <f t="shared" si="6"/>
        <v>130</v>
      </c>
      <c r="V165" s="4">
        <v>260</v>
      </c>
      <c r="W165" s="4">
        <v>95</v>
      </c>
      <c r="AB165" s="3" t="s">
        <v>255</v>
      </c>
    </row>
    <row r="166" spans="18:28">
      <c r="R166" s="4"/>
      <c r="S166" s="3" t="s">
        <v>311</v>
      </c>
      <c r="T166" s="4">
        <v>180</v>
      </c>
      <c r="U166" s="4">
        <f t="shared" si="6"/>
        <v>90</v>
      </c>
      <c r="V166" s="4">
        <v>180</v>
      </c>
      <c r="W166" s="4">
        <v>95</v>
      </c>
      <c r="AB166" s="3" t="s">
        <v>165</v>
      </c>
    </row>
    <row r="167" spans="18:28">
      <c r="R167" s="4"/>
      <c r="S167" s="3" t="s">
        <v>266</v>
      </c>
      <c r="T167" s="4">
        <v>370</v>
      </c>
      <c r="U167" s="4">
        <f t="shared" si="6"/>
        <v>185</v>
      </c>
      <c r="V167" s="4">
        <v>370</v>
      </c>
      <c r="W167" s="4">
        <v>95</v>
      </c>
      <c r="AB167" s="3" t="s">
        <v>311</v>
      </c>
    </row>
    <row r="168" spans="18:28">
      <c r="R168" s="4"/>
      <c r="S168" s="3" t="s">
        <v>312</v>
      </c>
      <c r="T168" s="4">
        <v>180</v>
      </c>
      <c r="U168" s="4">
        <f t="shared" si="6"/>
        <v>90</v>
      </c>
      <c r="V168" s="4">
        <v>180</v>
      </c>
      <c r="W168" s="4">
        <v>95</v>
      </c>
      <c r="AB168" s="3" t="s">
        <v>266</v>
      </c>
    </row>
    <row r="169" spans="18:28">
      <c r="R169" s="4"/>
      <c r="S169" s="3" t="s">
        <v>313</v>
      </c>
      <c r="T169" s="4">
        <v>180</v>
      </c>
      <c r="U169" s="4">
        <f t="shared" si="6"/>
        <v>90</v>
      </c>
      <c r="V169" s="4">
        <v>180</v>
      </c>
      <c r="W169" s="4">
        <v>95</v>
      </c>
      <c r="AB169" s="3" t="s">
        <v>312</v>
      </c>
    </row>
    <row r="170" spans="18:28">
      <c r="R170" s="4"/>
      <c r="S170" s="3" t="s">
        <v>339</v>
      </c>
      <c r="T170" s="4">
        <v>180</v>
      </c>
      <c r="U170" s="4">
        <f t="shared" si="6"/>
        <v>90</v>
      </c>
      <c r="V170" s="4">
        <v>180</v>
      </c>
      <c r="W170" s="4">
        <v>95</v>
      </c>
      <c r="AB170" s="3" t="s">
        <v>313</v>
      </c>
    </row>
    <row r="171" spans="18:28">
      <c r="R171" s="4"/>
      <c r="S171" s="3" t="s">
        <v>276</v>
      </c>
      <c r="T171" s="4">
        <v>370</v>
      </c>
      <c r="U171" s="4">
        <f t="shared" si="6"/>
        <v>185</v>
      </c>
      <c r="V171" s="4">
        <v>370</v>
      </c>
      <c r="W171" s="4">
        <v>95</v>
      </c>
      <c r="AB171" s="3" t="s">
        <v>339</v>
      </c>
    </row>
    <row r="172" spans="18:28">
      <c r="R172" s="4"/>
      <c r="S172" s="3" t="s">
        <v>206</v>
      </c>
      <c r="T172" s="4">
        <v>260</v>
      </c>
      <c r="U172" s="4">
        <f t="shared" si="6"/>
        <v>130</v>
      </c>
      <c r="V172" s="4">
        <v>260</v>
      </c>
      <c r="W172" s="4">
        <v>95</v>
      </c>
      <c r="AB172" s="3" t="s">
        <v>276</v>
      </c>
    </row>
    <row r="173" spans="18:28">
      <c r="R173" s="4"/>
      <c r="S173" s="3" t="s">
        <v>281</v>
      </c>
      <c r="T173" s="4">
        <v>370</v>
      </c>
      <c r="U173" s="4">
        <f t="shared" si="6"/>
        <v>185</v>
      </c>
      <c r="V173" s="4">
        <v>370</v>
      </c>
      <c r="W173" s="4">
        <v>95</v>
      </c>
      <c r="AB173" s="3" t="s">
        <v>206</v>
      </c>
    </row>
    <row r="174" spans="18:28">
      <c r="R174" s="4"/>
      <c r="S174" s="3" t="s">
        <v>256</v>
      </c>
      <c r="T174" s="4">
        <v>370</v>
      </c>
      <c r="U174" s="4">
        <f t="shared" si="6"/>
        <v>185</v>
      </c>
      <c r="V174" s="4">
        <v>370</v>
      </c>
      <c r="W174" s="4">
        <v>95</v>
      </c>
      <c r="AB174" s="3" t="s">
        <v>281</v>
      </c>
    </row>
    <row r="175" spans="18:28">
      <c r="R175" s="4"/>
      <c r="S175" s="3" t="s">
        <v>314</v>
      </c>
      <c r="T175" s="4">
        <v>180</v>
      </c>
      <c r="U175" s="4">
        <f t="shared" si="6"/>
        <v>90</v>
      </c>
      <c r="V175" s="4">
        <v>180</v>
      </c>
      <c r="W175" s="4">
        <v>95</v>
      </c>
      <c r="AB175" s="3" t="s">
        <v>256</v>
      </c>
    </row>
    <row r="176" spans="18:28">
      <c r="R176" s="4"/>
      <c r="S176" s="3" t="s">
        <v>315</v>
      </c>
      <c r="T176" s="4">
        <v>180</v>
      </c>
      <c r="U176" s="4">
        <f t="shared" si="6"/>
        <v>90</v>
      </c>
      <c r="V176" s="4">
        <v>180</v>
      </c>
      <c r="W176" s="4">
        <v>95</v>
      </c>
      <c r="AB176" s="3" t="s">
        <v>314</v>
      </c>
    </row>
    <row r="177" spans="18:28">
      <c r="R177" s="4"/>
      <c r="S177" s="3" t="s">
        <v>316</v>
      </c>
      <c r="T177" s="4">
        <v>180</v>
      </c>
      <c r="U177" s="4">
        <f t="shared" si="6"/>
        <v>90</v>
      </c>
      <c r="V177" s="4">
        <v>180</v>
      </c>
      <c r="W177" s="4">
        <v>95</v>
      </c>
      <c r="AB177" s="3" t="s">
        <v>315</v>
      </c>
    </row>
    <row r="178" spans="18:28">
      <c r="R178" s="4"/>
      <c r="S178" s="3" t="s">
        <v>244</v>
      </c>
      <c r="T178" s="4">
        <v>310</v>
      </c>
      <c r="U178" s="4">
        <f t="shared" si="6"/>
        <v>155</v>
      </c>
      <c r="V178" s="4">
        <v>310</v>
      </c>
      <c r="W178" s="4">
        <v>95</v>
      </c>
      <c r="AB178" s="3" t="s">
        <v>316</v>
      </c>
    </row>
    <row r="179" spans="18:28">
      <c r="R179" s="4"/>
      <c r="S179" s="3" t="s">
        <v>207</v>
      </c>
      <c r="T179" s="4">
        <v>260</v>
      </c>
      <c r="U179" s="4">
        <f t="shared" si="6"/>
        <v>130</v>
      </c>
      <c r="V179" s="4">
        <v>260</v>
      </c>
      <c r="W179" s="4">
        <v>95</v>
      </c>
      <c r="AB179" s="3" t="s">
        <v>244</v>
      </c>
    </row>
    <row r="180" spans="18:28">
      <c r="R180" s="4"/>
      <c r="S180" s="3" t="s">
        <v>152</v>
      </c>
      <c r="T180" s="4">
        <v>180</v>
      </c>
      <c r="U180" s="4">
        <f t="shared" si="6"/>
        <v>90</v>
      </c>
      <c r="V180" s="4">
        <v>180</v>
      </c>
      <c r="W180" s="4">
        <v>95</v>
      </c>
      <c r="AB180" s="3" t="s">
        <v>207</v>
      </c>
    </row>
    <row r="181" spans="18:28">
      <c r="R181" s="4"/>
      <c r="S181" s="3" t="s">
        <v>317</v>
      </c>
      <c r="T181" s="4">
        <v>180</v>
      </c>
      <c r="U181" s="4">
        <f t="shared" si="6"/>
        <v>90</v>
      </c>
      <c r="V181" s="4">
        <v>180</v>
      </c>
      <c r="W181" s="4">
        <v>95</v>
      </c>
      <c r="AB181" s="3" t="s">
        <v>152</v>
      </c>
    </row>
    <row r="182" spans="18:28">
      <c r="R182" s="4"/>
      <c r="S182" s="3" t="s">
        <v>347</v>
      </c>
      <c r="T182" s="4">
        <v>310</v>
      </c>
      <c r="U182" s="4">
        <f t="shared" si="6"/>
        <v>155</v>
      </c>
      <c r="V182" s="4">
        <v>310</v>
      </c>
      <c r="W182" s="4">
        <v>95</v>
      </c>
      <c r="AB182" s="3" t="s">
        <v>317</v>
      </c>
    </row>
    <row r="183" spans="18:28">
      <c r="R183" s="4"/>
      <c r="S183" s="3" t="s">
        <v>318</v>
      </c>
      <c r="T183" s="4">
        <v>180</v>
      </c>
      <c r="U183" s="4">
        <f t="shared" si="6"/>
        <v>90</v>
      </c>
      <c r="V183" s="4">
        <v>180</v>
      </c>
      <c r="W183" s="4">
        <v>95</v>
      </c>
      <c r="AB183" s="3" t="s">
        <v>347</v>
      </c>
    </row>
    <row r="184" spans="18:28">
      <c r="R184" s="4"/>
      <c r="S184" s="3" t="s">
        <v>153</v>
      </c>
      <c r="T184" s="4">
        <v>180</v>
      </c>
      <c r="U184" s="4">
        <f t="shared" si="6"/>
        <v>90</v>
      </c>
      <c r="V184" s="4">
        <v>180</v>
      </c>
      <c r="W184" s="4">
        <v>95</v>
      </c>
      <c r="AB184" s="3" t="s">
        <v>318</v>
      </c>
    </row>
    <row r="185" spans="18:28">
      <c r="R185" s="4"/>
      <c r="S185" s="3" t="s">
        <v>319</v>
      </c>
      <c r="T185" s="4">
        <v>180</v>
      </c>
      <c r="U185" s="4">
        <f t="shared" si="6"/>
        <v>90</v>
      </c>
      <c r="V185" s="4">
        <v>180</v>
      </c>
      <c r="W185" s="4">
        <v>95</v>
      </c>
      <c r="AB185" s="3" t="s">
        <v>153</v>
      </c>
    </row>
    <row r="186" spans="18:28">
      <c r="R186" s="4"/>
      <c r="S186" s="3" t="s">
        <v>320</v>
      </c>
      <c r="T186" s="4">
        <v>180</v>
      </c>
      <c r="U186" s="4">
        <f t="shared" si="6"/>
        <v>90</v>
      </c>
      <c r="V186" s="4">
        <v>180</v>
      </c>
      <c r="W186" s="4">
        <v>95</v>
      </c>
      <c r="AB186" s="3" t="s">
        <v>319</v>
      </c>
    </row>
    <row r="187" spans="18:28">
      <c r="R187" s="4"/>
      <c r="S187" s="3" t="s">
        <v>245</v>
      </c>
      <c r="T187" s="4">
        <v>310</v>
      </c>
      <c r="U187" s="4">
        <f t="shared" si="6"/>
        <v>155</v>
      </c>
      <c r="V187" s="4">
        <v>310</v>
      </c>
      <c r="W187" s="4">
        <v>95</v>
      </c>
      <c r="AB187" s="3" t="s">
        <v>320</v>
      </c>
    </row>
    <row r="188" spans="18:28">
      <c r="R188" s="4"/>
      <c r="S188" s="3" t="s">
        <v>246</v>
      </c>
      <c r="T188" s="4">
        <v>310</v>
      </c>
      <c r="U188" s="4">
        <f t="shared" si="6"/>
        <v>155</v>
      </c>
      <c r="V188" s="4">
        <v>310</v>
      </c>
      <c r="W188" s="4">
        <v>95</v>
      </c>
      <c r="AB188" s="3" t="s">
        <v>245</v>
      </c>
    </row>
    <row r="189" spans="18:28">
      <c r="R189" s="4"/>
      <c r="S189" s="3" t="s">
        <v>208</v>
      </c>
      <c r="T189" s="4">
        <v>260</v>
      </c>
      <c r="U189" s="4">
        <f t="shared" si="6"/>
        <v>130</v>
      </c>
      <c r="V189" s="4">
        <v>260</v>
      </c>
      <c r="W189" s="4">
        <v>95</v>
      </c>
      <c r="AB189" s="3" t="s">
        <v>246</v>
      </c>
    </row>
    <row r="190" spans="18:28">
      <c r="R190" s="4"/>
      <c r="S190" s="3" t="s">
        <v>166</v>
      </c>
      <c r="T190" s="4">
        <v>260</v>
      </c>
      <c r="U190" s="4">
        <f t="shared" si="6"/>
        <v>130</v>
      </c>
      <c r="V190" s="4">
        <v>260</v>
      </c>
      <c r="W190" s="4">
        <v>95</v>
      </c>
      <c r="AB190" s="3" t="s">
        <v>208</v>
      </c>
    </row>
    <row r="191" spans="18:28">
      <c r="R191" s="4"/>
      <c r="S191" s="3" t="s">
        <v>349</v>
      </c>
      <c r="T191" s="4">
        <v>370</v>
      </c>
      <c r="U191" s="4">
        <f t="shared" si="6"/>
        <v>185</v>
      </c>
      <c r="V191" s="4">
        <v>370</v>
      </c>
      <c r="W191" s="4">
        <v>95</v>
      </c>
      <c r="AB191" s="3" t="s">
        <v>166</v>
      </c>
    </row>
    <row r="192" spans="18:28">
      <c r="R192" s="4"/>
      <c r="S192" s="3" t="s">
        <v>342</v>
      </c>
      <c r="T192" s="4">
        <v>260</v>
      </c>
      <c r="U192" s="4">
        <f t="shared" si="6"/>
        <v>130</v>
      </c>
      <c r="V192" s="4">
        <v>260</v>
      </c>
      <c r="W192" s="4">
        <v>95</v>
      </c>
      <c r="AB192" s="3" t="s">
        <v>349</v>
      </c>
    </row>
    <row r="193" spans="18:28">
      <c r="R193" s="4"/>
      <c r="S193" s="3" t="s">
        <v>321</v>
      </c>
      <c r="T193" s="4">
        <v>180</v>
      </c>
      <c r="U193" s="4">
        <f t="shared" si="6"/>
        <v>90</v>
      </c>
      <c r="V193" s="4">
        <v>180</v>
      </c>
      <c r="W193" s="4">
        <v>95</v>
      </c>
      <c r="AB193" s="3" t="s">
        <v>342</v>
      </c>
    </row>
    <row r="194" spans="18:28">
      <c r="R194" s="4"/>
      <c r="S194" s="3" t="s">
        <v>345</v>
      </c>
      <c r="T194" s="4">
        <v>310</v>
      </c>
      <c r="U194" s="4">
        <f t="shared" si="6"/>
        <v>155</v>
      </c>
      <c r="V194" s="4">
        <v>310</v>
      </c>
      <c r="W194" s="4">
        <v>95</v>
      </c>
      <c r="AB194" s="3" t="s">
        <v>321</v>
      </c>
    </row>
    <row r="195" spans="18:28">
      <c r="R195" s="4"/>
      <c r="S195" s="3" t="s">
        <v>338</v>
      </c>
      <c r="T195" s="4">
        <v>180</v>
      </c>
      <c r="U195" s="4">
        <f t="shared" ref="U195" si="7">T195/2</f>
        <v>90</v>
      </c>
      <c r="V195" s="4">
        <v>180</v>
      </c>
      <c r="W195" s="4">
        <v>95</v>
      </c>
      <c r="AB195" s="3" t="s">
        <v>345</v>
      </c>
    </row>
    <row r="196" spans="18:28">
      <c r="R196" s="4"/>
      <c r="S196" s="3"/>
      <c r="T196" s="4"/>
      <c r="U196" s="4"/>
      <c r="V196" s="4"/>
      <c r="W196" s="4"/>
      <c r="AB196" s="3" t="s">
        <v>338</v>
      </c>
    </row>
    <row r="197" spans="18:28">
      <c r="R197" s="4"/>
      <c r="S197" s="3"/>
      <c r="T197" s="4"/>
      <c r="U197" s="4"/>
      <c r="V197" s="4"/>
      <c r="W197" s="4"/>
    </row>
    <row r="198" spans="18:28">
      <c r="R198" s="4"/>
      <c r="S198" s="3"/>
      <c r="T198" s="4"/>
      <c r="U198" s="4"/>
      <c r="V198" s="4"/>
      <c r="W198" s="4"/>
    </row>
    <row r="199" spans="18:28">
      <c r="R199" s="4"/>
      <c r="S199" s="3"/>
      <c r="T199" s="4"/>
      <c r="U199" s="4"/>
      <c r="V199" s="4"/>
      <c r="W199" s="4"/>
    </row>
    <row r="200" spans="18:28">
      <c r="R200" s="4"/>
      <c r="S200" s="3"/>
      <c r="T200" s="4"/>
      <c r="U200" s="4"/>
      <c r="V200" s="4"/>
      <c r="W200" s="4"/>
    </row>
    <row r="201" spans="18:28">
      <c r="R201" s="4"/>
      <c r="S201" s="3"/>
      <c r="T201" s="4"/>
      <c r="U201" s="4"/>
      <c r="V201" s="4"/>
      <c r="W201" s="4"/>
    </row>
    <row r="202" spans="18:28">
      <c r="R202" s="4"/>
      <c r="S202" s="3"/>
      <c r="T202" s="4"/>
      <c r="U202" s="4"/>
      <c r="V202" s="4"/>
      <c r="W202" s="4"/>
    </row>
    <row r="203" spans="18:28">
      <c r="R203" s="4"/>
      <c r="S203" s="3"/>
      <c r="T203" s="4"/>
      <c r="U203" s="4"/>
      <c r="V203" s="4"/>
      <c r="W203" s="4"/>
    </row>
    <row r="204" spans="18:28">
      <c r="R204" s="4"/>
      <c r="S204" s="3"/>
      <c r="T204" s="4"/>
      <c r="U204" s="4"/>
      <c r="V204" s="4"/>
      <c r="W204" s="4"/>
    </row>
    <row r="205" spans="18:28">
      <c r="R205" s="4"/>
    </row>
    <row r="206" spans="18:28">
      <c r="R206" s="4"/>
      <c r="S206" s="4"/>
      <c r="T206" s="4"/>
      <c r="U206" s="4"/>
      <c r="V206" s="4"/>
      <c r="W206" s="4"/>
    </row>
    <row r="207" spans="18:28">
      <c r="R207" s="4"/>
      <c r="S207" s="4"/>
      <c r="T207" s="4"/>
      <c r="U207" s="4"/>
      <c r="V207" s="4"/>
      <c r="W207" s="4"/>
    </row>
    <row r="208" spans="18:28">
      <c r="R208" s="4"/>
      <c r="S208" s="4"/>
      <c r="T208" s="4"/>
      <c r="U208" s="4"/>
      <c r="V208" s="4"/>
      <c r="W208" s="4"/>
    </row>
    <row r="209" spans="18:23">
      <c r="R209" s="4"/>
      <c r="S209" s="4"/>
      <c r="T209" s="4"/>
      <c r="U209" s="4"/>
      <c r="V209" s="4"/>
      <c r="W209" s="4"/>
    </row>
    <row r="210" spans="18:23">
      <c r="R210" s="4"/>
      <c r="S210" s="4"/>
      <c r="T210" s="4"/>
      <c r="U210" s="4"/>
      <c r="V210" s="4"/>
      <c r="W210" s="4"/>
    </row>
    <row r="211" spans="18:23">
      <c r="R211" s="4"/>
      <c r="S211" s="4"/>
      <c r="T211" s="4"/>
      <c r="U211" s="4"/>
      <c r="V211" s="4"/>
      <c r="W211" s="4"/>
    </row>
    <row r="212" spans="18:23">
      <c r="R212" s="4"/>
      <c r="S212" s="4"/>
      <c r="T212" s="4"/>
      <c r="U212" s="4"/>
      <c r="V212" s="4"/>
      <c r="W212" s="4"/>
    </row>
    <row r="213" spans="18:23">
      <c r="R213" s="4"/>
      <c r="S213" s="4"/>
      <c r="T213" s="4"/>
      <c r="U213" s="4"/>
      <c r="V213" s="4"/>
      <c r="W213" s="4"/>
    </row>
    <row r="214" spans="18:23">
      <c r="R214" s="4"/>
      <c r="S214" s="4"/>
      <c r="T214" s="4"/>
      <c r="U214" s="4"/>
      <c r="V214" s="4"/>
      <c r="W214" s="4"/>
    </row>
    <row r="215" spans="18:23">
      <c r="R215" s="4"/>
      <c r="S215" s="4"/>
      <c r="T215" s="4"/>
      <c r="U215" s="4"/>
      <c r="V215" s="4"/>
      <c r="W215" s="4"/>
    </row>
    <row r="216" spans="18:23">
      <c r="R216" s="4"/>
      <c r="S216" s="4"/>
      <c r="T216" s="4"/>
      <c r="U216" s="4"/>
      <c r="V216" s="4"/>
      <c r="W216" s="4"/>
    </row>
    <row r="217" spans="18:23">
      <c r="R217" s="4"/>
      <c r="S217" s="4"/>
      <c r="T217" s="4"/>
      <c r="U217" s="4"/>
      <c r="V217" s="4"/>
      <c r="W217" s="4"/>
    </row>
    <row r="218" spans="18:23">
      <c r="R218" s="4"/>
      <c r="S218" s="4"/>
      <c r="T218" s="4"/>
      <c r="U218" s="4"/>
      <c r="V218" s="4"/>
      <c r="W218" s="4"/>
    </row>
    <row r="219" spans="18:23">
      <c r="R219" s="4"/>
      <c r="S219" s="4"/>
      <c r="T219" s="4"/>
      <c r="U219" s="4"/>
      <c r="V219" s="4"/>
      <c r="W219" s="4"/>
    </row>
    <row r="220" spans="18:23">
      <c r="R220" s="4"/>
      <c r="S220" s="4"/>
      <c r="T220" s="4"/>
      <c r="U220" s="4"/>
      <c r="V220" s="4"/>
      <c r="W220" s="4"/>
    </row>
    <row r="221" spans="18:23">
      <c r="R221" s="4"/>
      <c r="S221" s="4"/>
      <c r="T221" s="4"/>
      <c r="U221" s="4"/>
      <c r="V221" s="4"/>
      <c r="W221" s="4"/>
    </row>
    <row r="222" spans="18:23">
      <c r="R222" s="4"/>
      <c r="S222" s="4"/>
      <c r="T222" s="4"/>
      <c r="U222" s="4"/>
      <c r="V222" s="4"/>
      <c r="W222" s="4"/>
    </row>
    <row r="223" spans="18:23">
      <c r="R223" s="4"/>
      <c r="S223" s="4"/>
      <c r="T223" s="4"/>
      <c r="U223" s="4"/>
      <c r="V223" s="4"/>
      <c r="W223" s="4"/>
    </row>
    <row r="224" spans="18:23">
      <c r="R224" s="4"/>
      <c r="S224" s="4"/>
      <c r="T224" s="4"/>
      <c r="U224" s="4"/>
      <c r="V224" s="4"/>
      <c r="W224" s="4"/>
    </row>
    <row r="225" spans="18:23">
      <c r="R225" s="4"/>
      <c r="S225" s="4"/>
      <c r="T225" s="4"/>
      <c r="U225" s="4"/>
      <c r="V225" s="4"/>
      <c r="W225" s="4"/>
    </row>
    <row r="226" spans="18:23">
      <c r="R226" s="4"/>
      <c r="S226" s="4"/>
      <c r="T226" s="4"/>
      <c r="U226" s="4"/>
      <c r="V226" s="4"/>
      <c r="W226" s="4"/>
    </row>
    <row r="227" spans="18:23">
      <c r="R227" s="4"/>
      <c r="S227" s="4"/>
      <c r="T227" s="4"/>
      <c r="U227" s="4"/>
      <c r="V227" s="4"/>
      <c r="W227" s="4"/>
    </row>
    <row r="228" spans="18:23">
      <c r="R228" s="4"/>
      <c r="S228" s="4"/>
      <c r="T228" s="4"/>
      <c r="U228" s="4"/>
      <c r="V228" s="4"/>
      <c r="W228" s="4"/>
    </row>
    <row r="229" spans="18:23">
      <c r="R229" s="4"/>
      <c r="S229" s="4"/>
      <c r="T229" s="4"/>
      <c r="U229" s="4"/>
      <c r="V229" s="4"/>
      <c r="W229" s="4"/>
    </row>
    <row r="230" spans="18:23">
      <c r="R230" s="4"/>
      <c r="S230" s="4"/>
      <c r="T230" s="4"/>
      <c r="U230" s="4"/>
      <c r="V230" s="4"/>
      <c r="W230" s="4"/>
    </row>
    <row r="231" spans="18:23">
      <c r="R231" s="4"/>
      <c r="S231" s="4"/>
      <c r="T231" s="4"/>
      <c r="U231" s="4"/>
      <c r="V231" s="4"/>
      <c r="W231" s="4"/>
    </row>
    <row r="232" spans="18:23">
      <c r="R232" s="4"/>
      <c r="S232" s="4"/>
      <c r="T232" s="4"/>
      <c r="U232" s="4"/>
      <c r="V232" s="4"/>
      <c r="W232" s="4"/>
    </row>
    <row r="233" spans="18:23">
      <c r="R233" s="4"/>
      <c r="S233" s="4"/>
      <c r="T233" s="4"/>
      <c r="U233" s="4"/>
      <c r="V233" s="4"/>
      <c r="W233" s="4"/>
    </row>
  </sheetData>
  <sheetProtection password="C40E" sheet="1" objects="1" scenarios="1"/>
  <sortState ref="A4:A23">
    <sortCondition ref="A4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S9:S10"/>
  <sheetViews>
    <sheetView showGridLines="0" workbookViewId="0"/>
  </sheetViews>
  <sheetFormatPr defaultRowHeight="15"/>
  <cols>
    <col min="1" max="1" width="2.85546875" customWidth="1"/>
  </cols>
  <sheetData>
    <row r="9" spans="19:19" ht="19.5">
      <c r="S9" s="126" t="s">
        <v>418</v>
      </c>
    </row>
    <row r="10" spans="19:19" ht="19.5">
      <c r="S10" s="127" t="s">
        <v>417</v>
      </c>
    </row>
  </sheetData>
  <hyperlinks>
    <hyperlink ref="S10" r:id="rId1"/>
  </hyperlinks>
  <pageMargins left="0.511811024" right="0.511811024" top="0.78740157499999996" bottom="0.78740157499999996" header="0.31496062000000002" footer="0.31496062000000002"/>
  <pageSetup paperSize="9" orientation="portrait" r:id="rId2"/>
  <legacyDrawing r:id="rId3"/>
  <oleObjects>
    <oleObject progId="Acrobat.Document.DC" shapeId="5121" r:id="rId4"/>
    <oleObject progId="Acrobat.Document.DC" shapeId="5123" r:id="rId5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FF"/>
  </sheetPr>
  <dimension ref="K9:K10"/>
  <sheetViews>
    <sheetView showGridLines="0" workbookViewId="0"/>
  </sheetViews>
  <sheetFormatPr defaultRowHeight="15"/>
  <cols>
    <col min="1" max="1" width="3.140625" customWidth="1"/>
  </cols>
  <sheetData>
    <row r="9" spans="11:11" ht="19.5">
      <c r="K9" s="126" t="s">
        <v>418</v>
      </c>
    </row>
    <row r="10" spans="11:11" ht="19.5">
      <c r="K10" s="127" t="s">
        <v>417</v>
      </c>
    </row>
  </sheetData>
  <hyperlinks>
    <hyperlink ref="K10" r:id="rId1"/>
  </hyperlinks>
  <pageMargins left="0.511811024" right="0.511811024" top="0.78740157499999996" bottom="0.78740157499999996" header="0.31496062000000002" footer="0.31496062000000002"/>
  <legacyDrawing r:id="rId2"/>
  <oleObjects>
    <oleObject progId="Acrobat.Document.DC" shapeId="6146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12</vt:i4>
      </vt:variant>
    </vt:vector>
  </HeadingPairs>
  <TitlesOfParts>
    <vt:vector size="16" baseType="lpstr">
      <vt:lpstr>Formulário de Solicitação</vt:lpstr>
      <vt:lpstr>Intervalos</vt:lpstr>
      <vt:lpstr>Arquivos - Prestação de Contas</vt:lpstr>
      <vt:lpstr>Valores das Diárias</vt:lpstr>
      <vt:lpstr>Alineas</vt:lpstr>
      <vt:lpstr>'Formulário de Solicitação'!Area_de_impressao</vt:lpstr>
      <vt:lpstr>Atividades</vt:lpstr>
      <vt:lpstr>Cidades</vt:lpstr>
      <vt:lpstr>ListaGasto</vt:lpstr>
      <vt:lpstr>Países</vt:lpstr>
      <vt:lpstr>PPG</vt:lpstr>
      <vt:lpstr>TabelaDiariasInternacionais</vt:lpstr>
      <vt:lpstr>TabelaDiariasNacionais</vt:lpstr>
      <vt:lpstr>TabelaIndice</vt:lpstr>
      <vt:lpstr>TipoSolicitacao</vt:lpstr>
      <vt:lpstr>Verba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Olivetti</dc:creator>
  <cp:lastModifiedBy>789334</cp:lastModifiedBy>
  <cp:lastPrinted>2024-01-16T13:24:19Z</cp:lastPrinted>
  <dcterms:created xsi:type="dcterms:W3CDTF">2018-01-11T20:09:11Z</dcterms:created>
  <dcterms:modified xsi:type="dcterms:W3CDTF">2024-11-11T21:34:16Z</dcterms:modified>
</cp:coreProperties>
</file>